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Peter\Data files\Crown\Small Groups\Chapters\"/>
    </mc:Choice>
  </mc:AlternateContent>
  <bookViews>
    <workbookView xWindow="0" yWindow="1548" windowWidth="15216" windowHeight="8640" tabRatio="742"/>
  </bookViews>
  <sheets>
    <sheet name="Instructions" sheetId="47" r:id="rId1"/>
    <sheet name="Contents" sheetId="62" r:id="rId2"/>
    <sheet name="Personal Financial Statement " sheetId="60" r:id="rId3"/>
    <sheet name="Jan" sheetId="3" r:id="rId4"/>
    <sheet name="Feb" sheetId="28" r:id="rId5"/>
    <sheet name="Mar" sheetId="35" r:id="rId6"/>
    <sheet name="Apr" sheetId="36" r:id="rId7"/>
    <sheet name="May" sheetId="37" r:id="rId8"/>
    <sheet name="Jun" sheetId="38" r:id="rId9"/>
    <sheet name="Jul" sheetId="39" r:id="rId10"/>
    <sheet name="Aug" sheetId="40" r:id="rId11"/>
    <sheet name="Sep" sheetId="41" r:id="rId12"/>
    <sheet name="Oct" sheetId="42" r:id="rId13"/>
    <sheet name="Nov" sheetId="43" r:id="rId14"/>
    <sheet name="Dec" sheetId="59" r:id="rId15"/>
    <sheet name="Debt List" sheetId="49" r:id="rId16"/>
    <sheet name="Percentage Guide" sheetId="58" r:id="rId17"/>
    <sheet name="Percentage Budget" sheetId="54" r:id="rId18"/>
    <sheet name="Compute Variable Expenses" sheetId="51" r:id="rId19"/>
    <sheet name="Debt Repayment Schedule" sheetId="61" r:id="rId20"/>
    <sheet name="Estimated Spending Plan" sheetId="52" r:id="rId21"/>
    <sheet name="Monthly Spending Plan summary" sheetId="31" r:id="rId22"/>
    <sheet name="Category Sheet" sheetId="46" r:id="rId23"/>
    <sheet name="Life Insurance Worksheet" sheetId="45" r:id="rId24"/>
    <sheet name="Actual summary" sheetId="32" r:id="rId25"/>
    <sheet name="Budget Expense Graph" sheetId="55" r:id="rId26"/>
    <sheet name="Budget vs. Actual Graph" sheetId="57" r:id="rId27"/>
    <sheet name="Actual Graph" sheetId="56" r:id="rId28"/>
  </sheets>
  <definedNames>
    <definedName name="_GPF2">'Percentage Guide'!$C$84:$I$116</definedName>
    <definedName name="_GPF4">'Percentage Guide'!$C$44:$I$76</definedName>
    <definedName name="_GPF6">'Percentage Guide'!$C$4:$G$36</definedName>
    <definedName name="GPSA">'Percentage Guide'!$C$164:$D$196</definedName>
    <definedName name="GPSC">'Percentage Guide'!$C$124:$E$156</definedName>
    <definedName name="GPSR">'Percentage Guide'!$C$204:$D$236</definedName>
    <definedName name="GuidePercentFam2">#REF!</definedName>
    <definedName name="GuidePercentFam4">#REF!</definedName>
    <definedName name="GuidePercentSingle">#REF!,#REF!</definedName>
    <definedName name="GuidePercentSingleRoomate">#REF!,#REF!</definedName>
    <definedName name="_xlnm.Print_Area" localSheetId="6">Apr!$A$1:$R$48</definedName>
    <definedName name="_xlnm.Print_Area" localSheetId="10">Aug!$A$1:$R$48</definedName>
    <definedName name="_xlnm.Print_Area" localSheetId="22">'Category Sheet'!$A$2:$F$90</definedName>
    <definedName name="_xlnm.Print_Area" localSheetId="18">'Compute Variable Expenses'!$B$2:$E$20</definedName>
    <definedName name="_xlnm.Print_Area" localSheetId="15">'Debt List'!$B$2:$H$46</definedName>
    <definedName name="_xlnm.Print_Area" localSheetId="19">'Debt Repayment Schedule'!$B$2:$G$562</definedName>
    <definedName name="_xlnm.Print_Area" localSheetId="14">Dec!$A$1:$R$48</definedName>
    <definedName name="_xlnm.Print_Area" localSheetId="20">'Estimated Spending Plan'!$B$2:$E$153</definedName>
    <definedName name="_xlnm.Print_Area" localSheetId="4">Feb!$A$1:$R$48</definedName>
    <definedName name="_xlnm.Print_Area" localSheetId="3">Jan!$A$1:$R$48</definedName>
    <definedName name="_xlnm.Print_Area" localSheetId="9">Jul!$A$1:$R$48</definedName>
    <definedName name="_xlnm.Print_Area" localSheetId="8">Jun!$A$1:$R$48</definedName>
    <definedName name="_xlnm.Print_Area" localSheetId="23">'Life Insurance Worksheet'!$B$2:$E$25</definedName>
    <definedName name="_xlnm.Print_Area" localSheetId="5">Mar!$A$1:$R$48</definedName>
    <definedName name="_xlnm.Print_Area" localSheetId="7">May!$A$1:$R$48</definedName>
    <definedName name="_xlnm.Print_Area" localSheetId="13">Nov!$A$1:$R$48</definedName>
    <definedName name="_xlnm.Print_Area" localSheetId="12">Oct!$A$1:$R$48</definedName>
    <definedName name="_xlnm.Print_Area" localSheetId="17">'Percentage Budget'!$B$2:$G$40</definedName>
    <definedName name="_xlnm.Print_Area" localSheetId="16">'Percentage Guide'!$B$42:$I$81</definedName>
    <definedName name="_xlnm.Print_Area" localSheetId="2">'Personal Financial Statement '!$B$2:$D$37</definedName>
    <definedName name="_xlnm.Print_Area" localSheetId="11">Sep!$A$1:$R$48</definedName>
    <definedName name="_xlnm.Print_Titles" localSheetId="24">'Actual summary'!$A:$A</definedName>
    <definedName name="_xlnm.Print_Titles" localSheetId="6">Apr!$A:$A</definedName>
    <definedName name="_xlnm.Print_Titles" localSheetId="10">Aug!$A:$A</definedName>
    <definedName name="_xlnm.Print_Titles" localSheetId="14">Dec!$A:$A</definedName>
    <definedName name="_xlnm.Print_Titles" localSheetId="4">Feb!$A:$A</definedName>
    <definedName name="_xlnm.Print_Titles" localSheetId="3">Jan!$A:$A</definedName>
    <definedName name="_xlnm.Print_Titles" localSheetId="9">Jul!$A:$A</definedName>
    <definedName name="_xlnm.Print_Titles" localSheetId="8">Jun!$A:$A</definedName>
    <definedName name="_xlnm.Print_Titles" localSheetId="5">Mar!$A:$A</definedName>
    <definedName name="_xlnm.Print_Titles" localSheetId="7">May!$A:$A</definedName>
    <definedName name="_xlnm.Print_Titles" localSheetId="21">'Monthly Spending Plan summary'!$A:$A</definedName>
    <definedName name="_xlnm.Print_Titles" localSheetId="13">Nov!$A:$A</definedName>
    <definedName name="_xlnm.Print_Titles" localSheetId="12">Oct!$A:$A</definedName>
    <definedName name="_xlnm.Print_Titles" localSheetId="11">Sep!$A:$A</definedName>
  </definedNames>
  <calcPr calcId="152511"/>
</workbook>
</file>

<file path=xl/calcChain.xml><?xml version="1.0" encoding="utf-8"?>
<calcChain xmlns="http://schemas.openxmlformats.org/spreadsheetml/2006/main">
  <c r="P21" i="37" l="1"/>
  <c r="P38" i="37" s="1"/>
  <c r="P39" i="37" s="1"/>
  <c r="O21" i="37"/>
  <c r="O38" i="37" s="1"/>
  <c r="N21" i="37"/>
  <c r="N38" i="37" s="1"/>
  <c r="N39" i="37" s="1"/>
  <c r="M21" i="37"/>
  <c r="M38" i="37" s="1"/>
  <c r="L21" i="37"/>
  <c r="L38" i="37" s="1"/>
  <c r="L39" i="37" s="1"/>
  <c r="K21" i="37"/>
  <c r="K38" i="37" s="1"/>
  <c r="J21" i="37"/>
  <c r="J38" i="37" s="1"/>
  <c r="J39" i="37" s="1"/>
  <c r="I21" i="37"/>
  <c r="I38" i="37" s="1"/>
  <c r="H21" i="37"/>
  <c r="H38" i="37" s="1"/>
  <c r="H39" i="37" s="1"/>
  <c r="G21" i="37"/>
  <c r="G38" i="37" s="1"/>
  <c r="F21" i="37"/>
  <c r="F38" i="37" s="1"/>
  <c r="F39" i="37" s="1"/>
  <c r="E21" i="37"/>
  <c r="E38" i="37" s="1"/>
  <c r="E39" i="37" s="1"/>
  <c r="D21" i="37"/>
  <c r="D38" i="37" s="1"/>
  <c r="D39" i="37" s="1"/>
  <c r="C21" i="37"/>
  <c r="C38" i="37" s="1"/>
  <c r="C39" i="37" s="1"/>
  <c r="B21" i="37"/>
  <c r="B38" i="37" s="1"/>
  <c r="P4" i="37"/>
  <c r="O4" i="37"/>
  <c r="N4" i="37"/>
  <c r="M4" i="37"/>
  <c r="L4" i="37"/>
  <c r="K4" i="37"/>
  <c r="J4" i="37"/>
  <c r="I4" i="37"/>
  <c r="H4" i="37"/>
  <c r="G4" i="37"/>
  <c r="F4" i="37"/>
  <c r="E4" i="37"/>
  <c r="D4" i="37"/>
  <c r="C4" i="37"/>
  <c r="B4" i="37"/>
  <c r="Q37" i="37"/>
  <c r="R37" i="37" s="1"/>
  <c r="Q36" i="37"/>
  <c r="R36" i="37" s="1"/>
  <c r="Q35" i="37"/>
  <c r="R35" i="37" s="1"/>
  <c r="Q34" i="37"/>
  <c r="R34" i="37" s="1"/>
  <c r="Q33" i="37"/>
  <c r="R33" i="37" s="1"/>
  <c r="Q32" i="37"/>
  <c r="R32" i="37" s="1"/>
  <c r="Q31" i="37"/>
  <c r="R31" i="37" s="1"/>
  <c r="Q30" i="37"/>
  <c r="R30" i="37" s="1"/>
  <c r="Q29" i="37"/>
  <c r="R29" i="37" s="1"/>
  <c r="Q28" i="37"/>
  <c r="R28" i="37" s="1"/>
  <c r="Q27" i="37"/>
  <c r="R27" i="37" s="1"/>
  <c r="Q26" i="37"/>
  <c r="R26" i="37" s="1"/>
  <c r="Q25" i="37"/>
  <c r="R25" i="37" s="1"/>
  <c r="Q24" i="37"/>
  <c r="R24" i="37" s="1"/>
  <c r="Q23" i="37"/>
  <c r="R23" i="37" s="1"/>
  <c r="Q22" i="37"/>
  <c r="R22" i="37" s="1"/>
  <c r="Q21" i="37"/>
  <c r="R21" i="37" s="1"/>
  <c r="Q20" i="37"/>
  <c r="R20" i="37" s="1"/>
  <c r="Q19" i="37"/>
  <c r="R19" i="37" s="1"/>
  <c r="Q18" i="37"/>
  <c r="R18" i="37" s="1"/>
  <c r="Q17" i="37"/>
  <c r="R17" i="37" s="1"/>
  <c r="Q16" i="37"/>
  <c r="R16" i="37" s="1"/>
  <c r="Q15" i="37"/>
  <c r="R15" i="37" s="1"/>
  <c r="Q14" i="37"/>
  <c r="R14" i="37" s="1"/>
  <c r="Q13" i="37"/>
  <c r="R13" i="37" s="1"/>
  <c r="Q12" i="37"/>
  <c r="R12" i="37" s="1"/>
  <c r="Q11" i="37"/>
  <c r="R11" i="37" s="1"/>
  <c r="Q10" i="37"/>
  <c r="R10" i="37" s="1"/>
  <c r="Q9" i="37"/>
  <c r="R9" i="37" s="1"/>
  <c r="Q8" i="37"/>
  <c r="R8" i="37" s="1"/>
  <c r="Q7" i="37"/>
  <c r="R7" i="37" s="1"/>
  <c r="Q6" i="37"/>
  <c r="Q4" i="37"/>
  <c r="R4" i="37" s="1"/>
  <c r="R6" i="37" l="1"/>
  <c r="R41" i="37" s="1"/>
  <c r="R42" i="37" s="1"/>
  <c r="R43" i="37" s="1"/>
  <c r="Q41" i="37"/>
  <c r="Q42" i="37" s="1"/>
  <c r="Q43" i="37" s="1"/>
  <c r="G39" i="37"/>
  <c r="I39" i="37"/>
  <c r="K39" i="37"/>
  <c r="M39" i="37"/>
  <c r="O39" i="37"/>
  <c r="B39" i="37"/>
  <c r="Q38" i="37"/>
  <c r="Q39" i="37" s="1"/>
  <c r="R38" i="37"/>
  <c r="R39" i="37" s="1"/>
  <c r="P4" i="35" l="1"/>
  <c r="O4" i="35"/>
  <c r="N4" i="35"/>
  <c r="M4" i="35"/>
  <c r="L4" i="35"/>
  <c r="K4" i="35"/>
  <c r="J4" i="35"/>
  <c r="I4" i="35"/>
  <c r="H4" i="35"/>
  <c r="G4" i="35"/>
  <c r="F4" i="35"/>
  <c r="E4" i="35"/>
  <c r="D4" i="35"/>
  <c r="C4" i="35"/>
  <c r="B4" i="35"/>
  <c r="P4" i="28"/>
  <c r="O4" i="28"/>
  <c r="N4" i="28"/>
  <c r="M4" i="28"/>
  <c r="L4" i="28"/>
  <c r="K4" i="28"/>
  <c r="J4" i="28"/>
  <c r="I4" i="28"/>
  <c r="H4" i="28"/>
  <c r="G4" i="28"/>
  <c r="F4" i="28"/>
  <c r="E4" i="28"/>
  <c r="D4" i="28"/>
  <c r="C4" i="28"/>
  <c r="B4" i="28"/>
  <c r="P4" i="3"/>
  <c r="O4" i="3"/>
  <c r="N4" i="3"/>
  <c r="M4" i="3"/>
  <c r="L4" i="3"/>
  <c r="K4" i="3"/>
  <c r="J4" i="3"/>
  <c r="I4" i="3"/>
  <c r="H4" i="3"/>
  <c r="G4" i="3"/>
  <c r="F4" i="3"/>
  <c r="E4" i="3"/>
  <c r="D4" i="3"/>
  <c r="C4" i="3"/>
  <c r="B4" i="3"/>
  <c r="P4" i="59"/>
  <c r="O4" i="59"/>
  <c r="N4" i="59"/>
  <c r="M4" i="59"/>
  <c r="L4" i="59"/>
  <c r="K4" i="59"/>
  <c r="J4" i="59"/>
  <c r="I4" i="59"/>
  <c r="H4" i="59"/>
  <c r="G4" i="59"/>
  <c r="F4" i="59"/>
  <c r="E4" i="59"/>
  <c r="D4" i="59"/>
  <c r="Q4" i="59" s="1"/>
  <c r="C4" i="59"/>
  <c r="B4" i="59"/>
  <c r="R4" i="59" s="1"/>
  <c r="C9" i="61"/>
  <c r="F7" i="61" s="1"/>
  <c r="D8" i="61" s="1"/>
  <c r="C11" i="61" s="1"/>
  <c r="E11" i="61" s="1"/>
  <c r="C12" i="61" s="1"/>
  <c r="A11" i="61"/>
  <c r="A12" i="61" s="1"/>
  <c r="B11" i="61"/>
  <c r="D11" i="61"/>
  <c r="D1" i="59"/>
  <c r="D1" i="43"/>
  <c r="D1" i="42"/>
  <c r="D1" i="41"/>
  <c r="D1" i="40"/>
  <c r="D1" i="39"/>
  <c r="D1" i="38"/>
  <c r="D1" i="37"/>
  <c r="D1" i="36"/>
  <c r="D1" i="35"/>
  <c r="D1" i="28"/>
  <c r="D1" i="3"/>
  <c r="D21" i="60"/>
  <c r="D35" i="60"/>
  <c r="B21" i="3"/>
  <c r="M21" i="3"/>
  <c r="M38" i="3" s="1"/>
  <c r="C21" i="3"/>
  <c r="D21" i="3"/>
  <c r="D38" i="3"/>
  <c r="E21" i="3"/>
  <c r="E38" i="3"/>
  <c r="E6" i="32" s="1"/>
  <c r="E21" i="32" s="1"/>
  <c r="F21" i="3"/>
  <c r="F38" i="3" s="1"/>
  <c r="G21" i="3"/>
  <c r="G38" i="3" s="1"/>
  <c r="G6" i="32" s="1"/>
  <c r="G21" i="32" s="1"/>
  <c r="H21" i="3"/>
  <c r="H38" i="3"/>
  <c r="I21" i="3"/>
  <c r="I38" i="3"/>
  <c r="I6" i="32" s="1"/>
  <c r="I21" i="32" s="1"/>
  <c r="J21" i="3"/>
  <c r="J38" i="3" s="1"/>
  <c r="K21" i="3"/>
  <c r="K38" i="3" s="1"/>
  <c r="K6" i="32" s="1"/>
  <c r="K21" i="32" s="1"/>
  <c r="K22" i="32" s="1"/>
  <c r="L21" i="3"/>
  <c r="L38" i="3"/>
  <c r="N21" i="3"/>
  <c r="N38" i="3"/>
  <c r="N6" i="32" s="1"/>
  <c r="N21" i="32" s="1"/>
  <c r="O21" i="3"/>
  <c r="O38" i="3" s="1"/>
  <c r="P21" i="3"/>
  <c r="P38" i="3" s="1"/>
  <c r="B21" i="59"/>
  <c r="B38" i="59"/>
  <c r="E46" i="59" s="1"/>
  <c r="C21" i="59"/>
  <c r="C38" i="59"/>
  <c r="C17" i="32" s="1"/>
  <c r="D21" i="59"/>
  <c r="D38" i="59"/>
  <c r="E21" i="59"/>
  <c r="E38" i="59"/>
  <c r="E17" i="32" s="1"/>
  <c r="F21" i="59"/>
  <c r="F38" i="59"/>
  <c r="G21" i="59"/>
  <c r="G38" i="59"/>
  <c r="G17" i="32" s="1"/>
  <c r="H21" i="59"/>
  <c r="H38" i="59"/>
  <c r="I21" i="59"/>
  <c r="I38" i="59"/>
  <c r="I39" i="59" s="1"/>
  <c r="J21" i="59"/>
  <c r="J38" i="59"/>
  <c r="K21" i="59"/>
  <c r="K38" i="59"/>
  <c r="K17" i="32" s="1"/>
  <c r="L21" i="59"/>
  <c r="M21" i="59"/>
  <c r="M38" i="59" s="1"/>
  <c r="M17" i="32" s="1"/>
  <c r="N21" i="59"/>
  <c r="N38" i="59" s="1"/>
  <c r="O21" i="59"/>
  <c r="O38" i="59" s="1"/>
  <c r="O17" i="32" s="1"/>
  <c r="P21" i="59"/>
  <c r="P38" i="59" s="1"/>
  <c r="P17" i="32" s="1"/>
  <c r="I17" i="32"/>
  <c r="B21" i="35"/>
  <c r="B21" i="28"/>
  <c r="B21" i="36"/>
  <c r="B10" i="32"/>
  <c r="B21" i="38"/>
  <c r="B21" i="39"/>
  <c r="B38" i="39" s="1"/>
  <c r="B21" i="40"/>
  <c r="B21" i="41"/>
  <c r="B38" i="41" s="1"/>
  <c r="B21" i="42"/>
  <c r="B21" i="43"/>
  <c r="B38" i="43" s="1"/>
  <c r="C21" i="35"/>
  <c r="C38" i="35" s="1"/>
  <c r="D21" i="35"/>
  <c r="E21" i="35"/>
  <c r="E38" i="35" s="1"/>
  <c r="F21" i="35"/>
  <c r="F38" i="35" s="1"/>
  <c r="G21" i="35"/>
  <c r="G38" i="35" s="1"/>
  <c r="H21" i="35"/>
  <c r="H38" i="35" s="1"/>
  <c r="I21" i="35"/>
  <c r="I38" i="35" s="1"/>
  <c r="J21" i="35"/>
  <c r="J38" i="35" s="1"/>
  <c r="K21" i="35"/>
  <c r="L21" i="35"/>
  <c r="L38" i="35" s="1"/>
  <c r="L8" i="32"/>
  <c r="M21" i="35"/>
  <c r="M38" i="35"/>
  <c r="N21" i="35"/>
  <c r="N38" i="35"/>
  <c r="N8" i="32" s="1"/>
  <c r="O21" i="35"/>
  <c r="O38" i="35" s="1"/>
  <c r="P21" i="35"/>
  <c r="P38" i="35" s="1"/>
  <c r="C21" i="28"/>
  <c r="D21" i="28"/>
  <c r="D38" i="28" s="1"/>
  <c r="E21" i="28"/>
  <c r="E38" i="28" s="1"/>
  <c r="E7" i="32" s="1"/>
  <c r="F21" i="28"/>
  <c r="F38" i="28" s="1"/>
  <c r="G21" i="28"/>
  <c r="G38" i="28" s="1"/>
  <c r="H21" i="28"/>
  <c r="H38" i="28" s="1"/>
  <c r="I21" i="28"/>
  <c r="I38" i="28" s="1"/>
  <c r="I39" i="28" s="1"/>
  <c r="I7" i="32"/>
  <c r="J21" i="28"/>
  <c r="J38" i="28"/>
  <c r="K21" i="28"/>
  <c r="K38" i="28"/>
  <c r="K7" i="32" s="1"/>
  <c r="L21" i="28"/>
  <c r="L38" i="28" s="1"/>
  <c r="M21" i="28"/>
  <c r="M38" i="28" s="1"/>
  <c r="N21" i="28"/>
  <c r="N38" i="28"/>
  <c r="O21" i="28"/>
  <c r="O38" i="28"/>
  <c r="O7" i="32" s="1"/>
  <c r="P21" i="28"/>
  <c r="P38" i="28" s="1"/>
  <c r="C21" i="36"/>
  <c r="C38" i="36" s="1"/>
  <c r="C9" i="32" s="1"/>
  <c r="D21" i="36"/>
  <c r="D38" i="36" s="1"/>
  <c r="E21" i="36"/>
  <c r="E38" i="36" s="1"/>
  <c r="E9" i="32" s="1"/>
  <c r="F21" i="36"/>
  <c r="F38" i="36" s="1"/>
  <c r="G21" i="36"/>
  <c r="G38" i="36" s="1"/>
  <c r="G9" i="32" s="1"/>
  <c r="H21" i="36"/>
  <c r="H38" i="36" s="1"/>
  <c r="I21" i="36"/>
  <c r="I38" i="36" s="1"/>
  <c r="I9" i="32" s="1"/>
  <c r="J21" i="36"/>
  <c r="J38" i="36" s="1"/>
  <c r="K21" i="36"/>
  <c r="K38" i="36" s="1"/>
  <c r="K9" i="32" s="1"/>
  <c r="L21" i="36"/>
  <c r="L38" i="36" s="1"/>
  <c r="M21" i="36"/>
  <c r="M38" i="36" s="1"/>
  <c r="M9" i="32" s="1"/>
  <c r="N21" i="36"/>
  <c r="N38" i="36" s="1"/>
  <c r="O21" i="36"/>
  <c r="O38" i="36" s="1"/>
  <c r="O9" i="32" s="1"/>
  <c r="P21" i="36"/>
  <c r="P38" i="36" s="1"/>
  <c r="C10" i="32"/>
  <c r="D10" i="32"/>
  <c r="E10" i="32"/>
  <c r="F10" i="32"/>
  <c r="G10" i="32"/>
  <c r="H10" i="32"/>
  <c r="I10" i="32"/>
  <c r="J10" i="32"/>
  <c r="K10" i="32"/>
  <c r="L10" i="32"/>
  <c r="M10" i="32"/>
  <c r="N10" i="32"/>
  <c r="P10" i="32"/>
  <c r="C21" i="38"/>
  <c r="D21" i="38"/>
  <c r="D38" i="38" s="1"/>
  <c r="D11" i="32" s="1"/>
  <c r="E21" i="38"/>
  <c r="E38" i="38" s="1"/>
  <c r="F21" i="38"/>
  <c r="F38" i="38"/>
  <c r="F11" i="32" s="1"/>
  <c r="G21" i="38"/>
  <c r="G38" i="38" s="1"/>
  <c r="H21" i="38"/>
  <c r="H38" i="38" s="1"/>
  <c r="H11" i="32" s="1"/>
  <c r="I21" i="38"/>
  <c r="I38" i="38" s="1"/>
  <c r="J21" i="38"/>
  <c r="J38" i="38"/>
  <c r="J11" i="32" s="1"/>
  <c r="K21" i="38"/>
  <c r="K38" i="38" s="1"/>
  <c r="L21" i="38"/>
  <c r="L38" i="38" s="1"/>
  <c r="L11" i="32" s="1"/>
  <c r="M21" i="38"/>
  <c r="M38" i="38" s="1"/>
  <c r="N21" i="38"/>
  <c r="N38" i="38"/>
  <c r="N11" i="32" s="1"/>
  <c r="O21" i="38"/>
  <c r="O38" i="38" s="1"/>
  <c r="P21" i="38"/>
  <c r="P38" i="38" s="1"/>
  <c r="P11" i="32" s="1"/>
  <c r="C21" i="39"/>
  <c r="D21" i="39"/>
  <c r="D38" i="39" s="1"/>
  <c r="D12" i="32" s="1"/>
  <c r="E21" i="39"/>
  <c r="E38" i="39" s="1"/>
  <c r="F21" i="39"/>
  <c r="F38" i="39" s="1"/>
  <c r="G21" i="39"/>
  <c r="G38" i="39"/>
  <c r="G12" i="32" s="1"/>
  <c r="H21" i="39"/>
  <c r="H38" i="39" s="1"/>
  <c r="I21" i="39"/>
  <c r="I38" i="39" s="1"/>
  <c r="J21" i="39"/>
  <c r="J38" i="39" s="1"/>
  <c r="K21" i="39"/>
  <c r="K38" i="39"/>
  <c r="K12" i="32" s="1"/>
  <c r="L21" i="39"/>
  <c r="L38" i="39" s="1"/>
  <c r="M21" i="39"/>
  <c r="M38" i="39" s="1"/>
  <c r="N21" i="39"/>
  <c r="N38" i="39" s="1"/>
  <c r="O21" i="39"/>
  <c r="O38" i="39"/>
  <c r="O12" i="32" s="1"/>
  <c r="P21" i="39"/>
  <c r="P38" i="39" s="1"/>
  <c r="C21" i="40"/>
  <c r="C38" i="40" s="1"/>
  <c r="D21" i="40"/>
  <c r="D38" i="40" s="1"/>
  <c r="E21" i="40"/>
  <c r="E38" i="40"/>
  <c r="E13" i="32" s="1"/>
  <c r="F21" i="40"/>
  <c r="F38" i="40" s="1"/>
  <c r="G21" i="40"/>
  <c r="G38" i="40" s="1"/>
  <c r="H21" i="40"/>
  <c r="H38" i="40" s="1"/>
  <c r="I21" i="40"/>
  <c r="I38" i="40"/>
  <c r="I13" i="32" s="1"/>
  <c r="J21" i="40"/>
  <c r="J38" i="40" s="1"/>
  <c r="K21" i="40"/>
  <c r="K38" i="40" s="1"/>
  <c r="L21" i="40"/>
  <c r="L38" i="40" s="1"/>
  <c r="M21" i="40"/>
  <c r="M38" i="40"/>
  <c r="M13" i="32" s="1"/>
  <c r="N21" i="40"/>
  <c r="N38" i="40" s="1"/>
  <c r="O21" i="40"/>
  <c r="O38" i="40" s="1"/>
  <c r="P21" i="40"/>
  <c r="P38" i="40" s="1"/>
  <c r="C21" i="41"/>
  <c r="C38" i="41"/>
  <c r="C14" i="32" s="1"/>
  <c r="D21" i="41"/>
  <c r="D38" i="41"/>
  <c r="E21" i="41"/>
  <c r="E38" i="41" s="1"/>
  <c r="E14" i="32"/>
  <c r="F21" i="41"/>
  <c r="F38" i="41"/>
  <c r="F14" i="32" s="1"/>
  <c r="G21" i="41"/>
  <c r="G38" i="41" s="1"/>
  <c r="G14" i="32"/>
  <c r="H21" i="41"/>
  <c r="H38" i="41"/>
  <c r="H14" i="32" s="1"/>
  <c r="I21" i="41"/>
  <c r="I38" i="41" s="1"/>
  <c r="I14" i="32"/>
  <c r="J21" i="41"/>
  <c r="J38" i="41"/>
  <c r="J14" i="32" s="1"/>
  <c r="K21" i="41"/>
  <c r="K38" i="41" s="1"/>
  <c r="K14" i="32"/>
  <c r="L21" i="41"/>
  <c r="L38" i="41"/>
  <c r="L14" i="32" s="1"/>
  <c r="M21" i="41"/>
  <c r="M38" i="41" s="1"/>
  <c r="M14" i="32"/>
  <c r="N21" i="41"/>
  <c r="N38" i="41"/>
  <c r="N14" i="32" s="1"/>
  <c r="O21" i="41"/>
  <c r="O38" i="41" s="1"/>
  <c r="O14" i="32"/>
  <c r="P21" i="41"/>
  <c r="P38" i="41"/>
  <c r="P14" i="32" s="1"/>
  <c r="C21" i="42"/>
  <c r="C38" i="42" s="1"/>
  <c r="C15" i="32"/>
  <c r="D21" i="42"/>
  <c r="D38" i="42"/>
  <c r="D15" i="32" s="1"/>
  <c r="E21" i="42"/>
  <c r="E38" i="42" s="1"/>
  <c r="E15" i="32"/>
  <c r="F21" i="42"/>
  <c r="F38" i="42"/>
  <c r="G21" i="42"/>
  <c r="G38" i="42" s="1"/>
  <c r="G15" i="32"/>
  <c r="H21" i="42"/>
  <c r="H38" i="42"/>
  <c r="H15" i="32" s="1"/>
  <c r="I21" i="42"/>
  <c r="I38" i="42" s="1"/>
  <c r="I15" i="32"/>
  <c r="J21" i="42"/>
  <c r="J38" i="42"/>
  <c r="K21" i="42"/>
  <c r="K38" i="42" s="1"/>
  <c r="K15" i="32"/>
  <c r="L21" i="42"/>
  <c r="L38" i="42"/>
  <c r="L15" i="32" s="1"/>
  <c r="M21" i="42"/>
  <c r="M38" i="42" s="1"/>
  <c r="M15" i="32"/>
  <c r="N21" i="42"/>
  <c r="N38" i="42"/>
  <c r="O21" i="42"/>
  <c r="O38" i="42" s="1"/>
  <c r="O15" i="32"/>
  <c r="P21" i="42"/>
  <c r="P38" i="42"/>
  <c r="P15" i="32" s="1"/>
  <c r="C21" i="43"/>
  <c r="C38" i="43" s="1"/>
  <c r="C16" i="32"/>
  <c r="D21" i="43"/>
  <c r="D38" i="43" s="1"/>
  <c r="D16" i="32"/>
  <c r="E21" i="43"/>
  <c r="E38" i="43"/>
  <c r="E16" i="32" s="1"/>
  <c r="F21" i="43"/>
  <c r="F38" i="43" s="1"/>
  <c r="F16" i="32"/>
  <c r="G21" i="43"/>
  <c r="G38" i="43"/>
  <c r="G16" i="32" s="1"/>
  <c r="H21" i="43"/>
  <c r="H38" i="43" s="1"/>
  <c r="H16" i="32"/>
  <c r="I21" i="43"/>
  <c r="I38" i="43"/>
  <c r="I16" i="32" s="1"/>
  <c r="J21" i="43"/>
  <c r="J38" i="43" s="1"/>
  <c r="J16" i="32"/>
  <c r="K21" i="43"/>
  <c r="K38" i="43"/>
  <c r="K16" i="32" s="1"/>
  <c r="L21" i="43"/>
  <c r="L38" i="43" s="1"/>
  <c r="L16" i="32"/>
  <c r="M21" i="43"/>
  <c r="M38" i="43"/>
  <c r="M16" i="32" s="1"/>
  <c r="N21" i="43"/>
  <c r="N38" i="43" s="1"/>
  <c r="N16" i="32"/>
  <c r="O21" i="43"/>
  <c r="O38" i="43"/>
  <c r="O16" i="32" s="1"/>
  <c r="P21" i="43"/>
  <c r="P38" i="43" s="1"/>
  <c r="P16" i="32"/>
  <c r="B21" i="31"/>
  <c r="B41" i="3"/>
  <c r="B22" i="31"/>
  <c r="B41" i="28"/>
  <c r="L39" i="35"/>
  <c r="Q37" i="35"/>
  <c r="R37" i="35" s="1"/>
  <c r="Q36" i="35"/>
  <c r="R36" i="35" s="1"/>
  <c r="Q35" i="35"/>
  <c r="R35" i="35" s="1"/>
  <c r="Q34" i="35"/>
  <c r="R34" i="35" s="1"/>
  <c r="Q33" i="35"/>
  <c r="R33" i="35" s="1"/>
  <c r="Q32" i="35"/>
  <c r="R32" i="35" s="1"/>
  <c r="Q31" i="35"/>
  <c r="R31" i="35" s="1"/>
  <c r="Q30" i="35"/>
  <c r="R30" i="35" s="1"/>
  <c r="Q29" i="35"/>
  <c r="R29" i="35" s="1"/>
  <c r="Q28" i="35"/>
  <c r="R28" i="35" s="1"/>
  <c r="Q27" i="35"/>
  <c r="R27" i="35" s="1"/>
  <c r="Q26" i="35"/>
  <c r="R26" i="35" s="1"/>
  <c r="Q25" i="35"/>
  <c r="R25" i="35" s="1"/>
  <c r="Q24" i="35"/>
  <c r="R24" i="35" s="1"/>
  <c r="Q23" i="35"/>
  <c r="R23" i="35" s="1"/>
  <c r="Q22" i="35"/>
  <c r="R22" i="35" s="1"/>
  <c r="Q20" i="35"/>
  <c r="R20" i="35" s="1"/>
  <c r="Q19" i="35"/>
  <c r="R19" i="35" s="1"/>
  <c r="Q18" i="35"/>
  <c r="R18" i="35" s="1"/>
  <c r="Q17" i="35"/>
  <c r="R17" i="35" s="1"/>
  <c r="Q16" i="35"/>
  <c r="R16" i="35" s="1"/>
  <c r="Q15" i="35"/>
  <c r="R15" i="35" s="1"/>
  <c r="Q14" i="35"/>
  <c r="R14" i="35" s="1"/>
  <c r="Q13" i="35"/>
  <c r="R13" i="35" s="1"/>
  <c r="Q12" i="35"/>
  <c r="R12" i="35" s="1"/>
  <c r="Q11" i="35"/>
  <c r="R11" i="35" s="1"/>
  <c r="Q10" i="35"/>
  <c r="R10" i="35" s="1"/>
  <c r="Q9" i="35"/>
  <c r="R9" i="35" s="1"/>
  <c r="Q8" i="35"/>
  <c r="R8" i="35" s="1"/>
  <c r="Q7" i="35"/>
  <c r="R7" i="35" s="1"/>
  <c r="Q6" i="35"/>
  <c r="R6" i="35" s="1"/>
  <c r="Q37" i="28"/>
  <c r="R37" i="28" s="1"/>
  <c r="Q36" i="28"/>
  <c r="R36" i="28" s="1"/>
  <c r="Q35" i="28"/>
  <c r="R35" i="28" s="1"/>
  <c r="Q34" i="28"/>
  <c r="R34" i="28" s="1"/>
  <c r="Q33" i="28"/>
  <c r="R33" i="28" s="1"/>
  <c r="Q32" i="28"/>
  <c r="R32" i="28" s="1"/>
  <c r="Q31" i="28"/>
  <c r="R31" i="28" s="1"/>
  <c r="Q30" i="28"/>
  <c r="R30" i="28" s="1"/>
  <c r="Q29" i="28"/>
  <c r="R29" i="28" s="1"/>
  <c r="Q28" i="28"/>
  <c r="R28" i="28" s="1"/>
  <c r="Q27" i="28"/>
  <c r="R27" i="28" s="1"/>
  <c r="Q26" i="28"/>
  <c r="R26" i="28" s="1"/>
  <c r="Q25" i="28"/>
  <c r="R25" i="28" s="1"/>
  <c r="Q24" i="28"/>
  <c r="R24" i="28" s="1"/>
  <c r="Q23" i="28"/>
  <c r="R23" i="28" s="1"/>
  <c r="Q22" i="28"/>
  <c r="R22" i="28" s="1"/>
  <c r="Q20" i="28"/>
  <c r="R20" i="28" s="1"/>
  <c r="Q19" i="28"/>
  <c r="R19" i="28" s="1"/>
  <c r="Q18" i="28"/>
  <c r="R18" i="28" s="1"/>
  <c r="Q17" i="28"/>
  <c r="R17" i="28" s="1"/>
  <c r="Q16" i="28"/>
  <c r="R16" i="28" s="1"/>
  <c r="Q15" i="28"/>
  <c r="R15" i="28" s="1"/>
  <c r="Q14" i="28"/>
  <c r="R14" i="28" s="1"/>
  <c r="Q13" i="28"/>
  <c r="R13" i="28" s="1"/>
  <c r="Q12" i="28"/>
  <c r="R12" i="28" s="1"/>
  <c r="Q11" i="28"/>
  <c r="R11" i="28" s="1"/>
  <c r="Q10" i="28"/>
  <c r="R10" i="28" s="1"/>
  <c r="Q9" i="28"/>
  <c r="R9" i="28" s="1"/>
  <c r="Q8" i="28"/>
  <c r="R8" i="28" s="1"/>
  <c r="Q7" i="28"/>
  <c r="R7" i="28" s="1"/>
  <c r="Q6" i="28"/>
  <c r="R6" i="28"/>
  <c r="N39" i="3"/>
  <c r="Q37" i="3"/>
  <c r="R37" i="3" s="1"/>
  <c r="Q36" i="3"/>
  <c r="R36" i="3" s="1"/>
  <c r="Q35" i="3"/>
  <c r="R35" i="3" s="1"/>
  <c r="Q34" i="3"/>
  <c r="R34" i="3" s="1"/>
  <c r="Q33" i="3"/>
  <c r="R33" i="3" s="1"/>
  <c r="Q32" i="3"/>
  <c r="R32" i="3" s="1"/>
  <c r="Q31" i="3"/>
  <c r="R31" i="3" s="1"/>
  <c r="Q30" i="3"/>
  <c r="R30" i="3" s="1"/>
  <c r="Q29" i="3"/>
  <c r="R29" i="3" s="1"/>
  <c r="Q28" i="3"/>
  <c r="R28" i="3" s="1"/>
  <c r="Q27" i="3"/>
  <c r="R27" i="3" s="1"/>
  <c r="Q26" i="3"/>
  <c r="R26" i="3" s="1"/>
  <c r="Q25" i="3"/>
  <c r="R25" i="3" s="1"/>
  <c r="Q24" i="3"/>
  <c r="R24" i="3" s="1"/>
  <c r="Q23" i="3"/>
  <c r="R23" i="3" s="1"/>
  <c r="Q22" i="3"/>
  <c r="R22" i="3" s="1"/>
  <c r="Q20" i="3"/>
  <c r="R20" i="3" s="1"/>
  <c r="Q19" i="3"/>
  <c r="R19" i="3" s="1"/>
  <c r="Q18" i="3"/>
  <c r="R18" i="3" s="1"/>
  <c r="Q17" i="3"/>
  <c r="R17" i="3" s="1"/>
  <c r="Q16" i="3"/>
  <c r="R16" i="3" s="1"/>
  <c r="Q15" i="3"/>
  <c r="R15" i="3" s="1"/>
  <c r="Q14" i="3"/>
  <c r="R14" i="3" s="1"/>
  <c r="Q13" i="3"/>
  <c r="R13" i="3" s="1"/>
  <c r="Q12" i="3"/>
  <c r="R12" i="3" s="1"/>
  <c r="Q11" i="3"/>
  <c r="R11" i="3" s="1"/>
  <c r="Q10" i="3"/>
  <c r="R10" i="3" s="1"/>
  <c r="Q9" i="3"/>
  <c r="R9" i="3" s="1"/>
  <c r="Q8" i="3"/>
  <c r="R8" i="3" s="1"/>
  <c r="Q7" i="3"/>
  <c r="R7" i="3" s="1"/>
  <c r="Q6" i="3"/>
  <c r="R6" i="3" s="1"/>
  <c r="Q6" i="59"/>
  <c r="R6" i="59" s="1"/>
  <c r="Q7" i="59"/>
  <c r="R7" i="59" s="1"/>
  <c r="Q8" i="59"/>
  <c r="R8" i="59" s="1"/>
  <c r="Q9" i="59"/>
  <c r="R9" i="59" s="1"/>
  <c r="Q10" i="59"/>
  <c r="R10" i="59" s="1"/>
  <c r="Q11" i="59"/>
  <c r="R11" i="59" s="1"/>
  <c r="Q12" i="59"/>
  <c r="R12" i="59" s="1"/>
  <c r="Q13" i="59"/>
  <c r="R13" i="59" s="1"/>
  <c r="Q14" i="59"/>
  <c r="R14" i="59" s="1"/>
  <c r="Q15" i="59"/>
  <c r="R15" i="59" s="1"/>
  <c r="Q16" i="59"/>
  <c r="R16" i="59" s="1"/>
  <c r="Q17" i="59"/>
  <c r="R17" i="59" s="1"/>
  <c r="Q18" i="59"/>
  <c r="R18" i="59" s="1"/>
  <c r="Q19" i="59"/>
  <c r="R19" i="59" s="1"/>
  <c r="Q20" i="59"/>
  <c r="R20" i="59" s="1"/>
  <c r="Q22" i="59"/>
  <c r="R22" i="59" s="1"/>
  <c r="Q23" i="59"/>
  <c r="R23" i="59" s="1"/>
  <c r="Q24" i="59"/>
  <c r="R24" i="59" s="1"/>
  <c r="Q25" i="59"/>
  <c r="R25" i="59" s="1"/>
  <c r="Q26" i="59"/>
  <c r="R26" i="59" s="1"/>
  <c r="Q27" i="59"/>
  <c r="R27" i="59" s="1"/>
  <c r="Q28" i="59"/>
  <c r="R28" i="59" s="1"/>
  <c r="Q29" i="59"/>
  <c r="R29" i="59" s="1"/>
  <c r="Q30" i="59"/>
  <c r="R30" i="59" s="1"/>
  <c r="Q31" i="59"/>
  <c r="R31" i="59" s="1"/>
  <c r="Q32" i="59"/>
  <c r="R32" i="59" s="1"/>
  <c r="Q33" i="59"/>
  <c r="R33" i="59" s="1"/>
  <c r="Q34" i="59"/>
  <c r="R34" i="59" s="1"/>
  <c r="Q35" i="59"/>
  <c r="R35" i="59" s="1"/>
  <c r="Q36" i="59"/>
  <c r="R36" i="59" s="1"/>
  <c r="Q37" i="59"/>
  <c r="R37" i="59" s="1"/>
  <c r="C39" i="59"/>
  <c r="G39" i="59"/>
  <c r="M39" i="59"/>
  <c r="C36" i="54"/>
  <c r="C34" i="54"/>
  <c r="C32" i="54"/>
  <c r="C30" i="54"/>
  <c r="C28" i="54"/>
  <c r="C26" i="54"/>
  <c r="C24" i="54"/>
  <c r="C22" i="54"/>
  <c r="C20" i="54"/>
  <c r="C18" i="54"/>
  <c r="C16" i="54"/>
  <c r="G6" i="54"/>
  <c r="G8" i="54" s="1"/>
  <c r="C11" i="58"/>
  <c r="D11" i="58"/>
  <c r="E11" i="58"/>
  <c r="F11" i="58"/>
  <c r="G11" i="58"/>
  <c r="C51" i="58"/>
  <c r="D51" i="58"/>
  <c r="E51" i="58"/>
  <c r="F51" i="58"/>
  <c r="G51" i="58"/>
  <c r="H51" i="58"/>
  <c r="I51" i="58"/>
  <c r="C91" i="58"/>
  <c r="D91" i="58"/>
  <c r="E91" i="58"/>
  <c r="F91" i="58"/>
  <c r="G91" i="58"/>
  <c r="H91" i="58"/>
  <c r="I91" i="58"/>
  <c r="C131" i="58"/>
  <c r="D131" i="58"/>
  <c r="E131" i="58"/>
  <c r="C171" i="58"/>
  <c r="D171" i="58"/>
  <c r="C211" i="58"/>
  <c r="D211" i="58"/>
  <c r="B75" i="52"/>
  <c r="B76" i="52"/>
  <c r="B77" i="52"/>
  <c r="B78" i="52"/>
  <c r="B79" i="52"/>
  <c r="B80" i="52"/>
  <c r="B81" i="52"/>
  <c r="B82" i="52"/>
  <c r="B83" i="52"/>
  <c r="B84" i="52"/>
  <c r="B85" i="52"/>
  <c r="B86" i="52"/>
  <c r="B87" i="52"/>
  <c r="D53" i="52"/>
  <c r="D27" i="52"/>
  <c r="D21" i="49"/>
  <c r="E21" i="49"/>
  <c r="D30" i="49"/>
  <c r="E30" i="49"/>
  <c r="D37" i="49"/>
  <c r="E37" i="49"/>
  <c r="D46" i="49"/>
  <c r="C88" i="52" s="1"/>
  <c r="E46" i="49"/>
  <c r="E6" i="51"/>
  <c r="E7" i="51"/>
  <c r="E8" i="51"/>
  <c r="E9" i="51"/>
  <c r="E10" i="51"/>
  <c r="E11" i="51"/>
  <c r="E12" i="51"/>
  <c r="E13" i="51"/>
  <c r="E14" i="51"/>
  <c r="E15" i="51"/>
  <c r="E16" i="51"/>
  <c r="E17" i="51"/>
  <c r="E18" i="51"/>
  <c r="E19" i="51"/>
  <c r="E20" i="51"/>
  <c r="D6" i="52"/>
  <c r="D21" i="52"/>
  <c r="C40" i="52"/>
  <c r="D39" i="52" s="1"/>
  <c r="C58" i="52"/>
  <c r="D57" i="52"/>
  <c r="D66" i="52"/>
  <c r="C75" i="52"/>
  <c r="C76" i="52"/>
  <c r="C77" i="52"/>
  <c r="C78" i="52"/>
  <c r="C79" i="52"/>
  <c r="C80" i="52"/>
  <c r="C81" i="52"/>
  <c r="C82" i="52"/>
  <c r="C83" i="52"/>
  <c r="C84" i="52"/>
  <c r="C85" i="52"/>
  <c r="C86" i="52"/>
  <c r="C87" i="52"/>
  <c r="D91" i="52"/>
  <c r="D99" i="52"/>
  <c r="D104" i="52"/>
  <c r="D109" i="52"/>
  <c r="D116" i="52"/>
  <c r="D127" i="52"/>
  <c r="D134" i="52"/>
  <c r="F7" i="46"/>
  <c r="F8" i="46" s="1"/>
  <c r="F9" i="46" s="1"/>
  <c r="F10" i="46" s="1"/>
  <c r="F11" i="46" s="1"/>
  <c r="F12" i="46" s="1"/>
  <c r="F13" i="46" s="1"/>
  <c r="F14" i="46" s="1"/>
  <c r="F15" i="46" s="1"/>
  <c r="F16" i="46" s="1"/>
  <c r="F17" i="46" s="1"/>
  <c r="F18" i="46" s="1"/>
  <c r="F19" i="46" s="1"/>
  <c r="F20" i="46" s="1"/>
  <c r="F21" i="46" s="1"/>
  <c r="F22" i="46" s="1"/>
  <c r="F23" i="46" s="1"/>
  <c r="F24" i="46" s="1"/>
  <c r="F25" i="46" s="1"/>
  <c r="F26" i="46" s="1"/>
  <c r="F27" i="46" s="1"/>
  <c r="F28" i="46" s="1"/>
  <c r="F29" i="46" s="1"/>
  <c r="F30" i="46" s="1"/>
  <c r="F31" i="46" s="1"/>
  <c r="F32" i="46" s="1"/>
  <c r="F33" i="46" s="1"/>
  <c r="F34" i="46" s="1"/>
  <c r="F35" i="46" s="1"/>
  <c r="F36" i="46" s="1"/>
  <c r="F37" i="46" s="1"/>
  <c r="F38" i="46" s="1"/>
  <c r="F39" i="46" s="1"/>
  <c r="F40" i="46" s="1"/>
  <c r="F41" i="46" s="1"/>
  <c r="F42" i="46" s="1"/>
  <c r="F43" i="46" s="1"/>
  <c r="F44" i="46" s="1"/>
  <c r="F45" i="46" s="1"/>
  <c r="F46" i="46" s="1"/>
  <c r="F47" i="46" s="1"/>
  <c r="F48" i="46" s="1"/>
  <c r="F49" i="46" s="1"/>
  <c r="C13" i="45"/>
  <c r="D17" i="45" s="1"/>
  <c r="E25" i="45" s="1"/>
  <c r="D23" i="45"/>
  <c r="Q6" i="31"/>
  <c r="Q4" i="3" s="1"/>
  <c r="R6" i="31"/>
  <c r="R21" i="31" s="1"/>
  <c r="Q21" i="31"/>
  <c r="Q7" i="31"/>
  <c r="Q4" i="28" s="1"/>
  <c r="Q8" i="31"/>
  <c r="Q4" i="35" s="1"/>
  <c r="Q9" i="31"/>
  <c r="R9" i="31" s="1"/>
  <c r="Q10" i="31"/>
  <c r="Q11" i="31"/>
  <c r="R11" i="31" s="1"/>
  <c r="Q12" i="31"/>
  <c r="Q13" i="31"/>
  <c r="R13" i="31" s="1"/>
  <c r="Q14" i="31"/>
  <c r="Q15" i="31"/>
  <c r="R15" i="31" s="1"/>
  <c r="Q16" i="31"/>
  <c r="Q17" i="31"/>
  <c r="R17" i="31"/>
  <c r="P21" i="31"/>
  <c r="O21" i="31"/>
  <c r="N21" i="31"/>
  <c r="M21" i="31"/>
  <c r="L21" i="31"/>
  <c r="K21" i="31"/>
  <c r="J21" i="31"/>
  <c r="I21" i="31"/>
  <c r="H21" i="31"/>
  <c r="G21" i="31"/>
  <c r="F21" i="31"/>
  <c r="E21" i="31"/>
  <c r="D21" i="31"/>
  <c r="C21" i="31"/>
  <c r="C4" i="43"/>
  <c r="D4" i="43"/>
  <c r="E4" i="43"/>
  <c r="E39" i="43" s="1"/>
  <c r="F4" i="43"/>
  <c r="G4" i="43"/>
  <c r="G39" i="43" s="1"/>
  <c r="H4" i="43"/>
  <c r="I4" i="43"/>
  <c r="J4" i="43"/>
  <c r="K4" i="43"/>
  <c r="K39" i="43" s="1"/>
  <c r="L4" i="43"/>
  <c r="M4" i="43"/>
  <c r="M39" i="43" s="1"/>
  <c r="N4" i="43"/>
  <c r="O4" i="43"/>
  <c r="O39" i="43" s="1"/>
  <c r="P4" i="43"/>
  <c r="Q38" i="43"/>
  <c r="I39" i="43"/>
  <c r="C39" i="43"/>
  <c r="B4" i="43"/>
  <c r="C4" i="42"/>
  <c r="D4" i="42"/>
  <c r="E4" i="42"/>
  <c r="F4" i="42"/>
  <c r="G4" i="42"/>
  <c r="H4" i="42"/>
  <c r="I4" i="42"/>
  <c r="J4" i="42"/>
  <c r="K4" i="42"/>
  <c r="L4" i="42"/>
  <c r="M4" i="42"/>
  <c r="N4" i="42"/>
  <c r="O4" i="42"/>
  <c r="P4" i="42"/>
  <c r="P39" i="42"/>
  <c r="L39" i="42"/>
  <c r="H39" i="42"/>
  <c r="D39" i="42"/>
  <c r="B4" i="42"/>
  <c r="C4" i="41"/>
  <c r="C39" i="41" s="1"/>
  <c r="D4" i="41"/>
  <c r="E4" i="41"/>
  <c r="F4" i="41"/>
  <c r="F39" i="41" s="1"/>
  <c r="G4" i="41"/>
  <c r="H4" i="41"/>
  <c r="H39" i="41" s="1"/>
  <c r="I4" i="41"/>
  <c r="J4" i="41"/>
  <c r="J39" i="41" s="1"/>
  <c r="K4" i="41"/>
  <c r="L4" i="41"/>
  <c r="L39" i="41" s="1"/>
  <c r="M4" i="41"/>
  <c r="N4" i="41"/>
  <c r="N39" i="41" s="1"/>
  <c r="O4" i="41"/>
  <c r="P4" i="41"/>
  <c r="P39" i="41" s="1"/>
  <c r="O39" i="41"/>
  <c r="M39" i="41"/>
  <c r="K39" i="41"/>
  <c r="I39" i="41"/>
  <c r="G39" i="41"/>
  <c r="E39" i="41"/>
  <c r="D39" i="41"/>
  <c r="B4" i="41"/>
  <c r="C4" i="40"/>
  <c r="D4" i="40"/>
  <c r="E4" i="40"/>
  <c r="F4" i="40"/>
  <c r="G4" i="40"/>
  <c r="H4" i="40"/>
  <c r="I4" i="40"/>
  <c r="J4" i="40"/>
  <c r="K4" i="40"/>
  <c r="L4" i="40"/>
  <c r="M4" i="40"/>
  <c r="N4" i="40"/>
  <c r="O4" i="40"/>
  <c r="P4" i="40"/>
  <c r="Q4" i="40"/>
  <c r="M39" i="40"/>
  <c r="I39" i="40"/>
  <c r="E39" i="40"/>
  <c r="B4" i="40"/>
  <c r="C4" i="39"/>
  <c r="D4" i="39"/>
  <c r="E4" i="39"/>
  <c r="F4" i="39"/>
  <c r="G4" i="39"/>
  <c r="H4" i="39"/>
  <c r="I4" i="39"/>
  <c r="J4" i="39"/>
  <c r="K4" i="39"/>
  <c r="L4" i="39"/>
  <c r="M4" i="39"/>
  <c r="N4" i="39"/>
  <c r="O4" i="39"/>
  <c r="P4" i="39"/>
  <c r="O39" i="39"/>
  <c r="K39" i="39"/>
  <c r="G39" i="39"/>
  <c r="B4" i="39"/>
  <c r="B39" i="39" s="1"/>
  <c r="C4" i="38"/>
  <c r="D4" i="38"/>
  <c r="E4" i="38"/>
  <c r="F4" i="38"/>
  <c r="G4" i="38"/>
  <c r="H4" i="38"/>
  <c r="I4" i="38"/>
  <c r="J4" i="38"/>
  <c r="K4" i="38"/>
  <c r="L4" i="38"/>
  <c r="M4" i="38"/>
  <c r="N4" i="38"/>
  <c r="N39" i="38" s="1"/>
  <c r="O4" i="38"/>
  <c r="P4" i="38"/>
  <c r="J39" i="38"/>
  <c r="F39" i="38"/>
  <c r="B4" i="38"/>
  <c r="C4" i="36"/>
  <c r="C39" i="36" s="1"/>
  <c r="D4" i="36"/>
  <c r="Q4" i="36" s="1"/>
  <c r="E4" i="36"/>
  <c r="E39" i="36" s="1"/>
  <c r="F4" i="36"/>
  <c r="G4" i="36"/>
  <c r="G39" i="36" s="1"/>
  <c r="H4" i="36"/>
  <c r="I4" i="36"/>
  <c r="I39" i="36" s="1"/>
  <c r="J4" i="36"/>
  <c r="K4" i="36"/>
  <c r="K39" i="36" s="1"/>
  <c r="L4" i="36"/>
  <c r="M4" i="36"/>
  <c r="M39" i="36" s="1"/>
  <c r="N4" i="36"/>
  <c r="O4" i="36"/>
  <c r="O39" i="36" s="1"/>
  <c r="P4" i="36"/>
  <c r="B4" i="36"/>
  <c r="R7" i="31"/>
  <c r="R8" i="31"/>
  <c r="R4" i="35" s="1"/>
  <c r="R10" i="31"/>
  <c r="R14" i="31"/>
  <c r="R16" i="31"/>
  <c r="Q21" i="43"/>
  <c r="Q22" i="43"/>
  <c r="R22" i="43" s="1"/>
  <c r="Q23" i="43"/>
  <c r="R23" i="43" s="1"/>
  <c r="Q24" i="43"/>
  <c r="R24" i="43" s="1"/>
  <c r="Q25" i="43"/>
  <c r="R25" i="43" s="1"/>
  <c r="Q26" i="43"/>
  <c r="R26" i="43" s="1"/>
  <c r="Q27" i="43"/>
  <c r="R27" i="43" s="1"/>
  <c r="Q28" i="43"/>
  <c r="R28" i="43" s="1"/>
  <c r="Q29" i="43"/>
  <c r="R29" i="43" s="1"/>
  <c r="Q30" i="43"/>
  <c r="R30" i="43" s="1"/>
  <c r="Q31" i="43"/>
  <c r="R31" i="43" s="1"/>
  <c r="Q32" i="43"/>
  <c r="R32" i="43" s="1"/>
  <c r="Q33" i="43"/>
  <c r="R33" i="43" s="1"/>
  <c r="Q34" i="43"/>
  <c r="R34" i="43" s="1"/>
  <c r="Q35" i="43"/>
  <c r="R35" i="43" s="1"/>
  <c r="Q36" i="43"/>
  <c r="R36" i="43" s="1"/>
  <c r="Q37" i="43"/>
  <c r="R37" i="43" s="1"/>
  <c r="Q6" i="43"/>
  <c r="R6" i="43" s="1"/>
  <c r="Q7" i="43"/>
  <c r="R7" i="43" s="1"/>
  <c r="Q8" i="43"/>
  <c r="R8" i="43" s="1"/>
  <c r="Q9" i="43"/>
  <c r="R9" i="43" s="1"/>
  <c r="Q10" i="43"/>
  <c r="R10" i="43" s="1"/>
  <c r="Q11" i="43"/>
  <c r="R11" i="43" s="1"/>
  <c r="Q12" i="43"/>
  <c r="R12" i="43" s="1"/>
  <c r="Q13" i="43"/>
  <c r="R13" i="43" s="1"/>
  <c r="Q14" i="43"/>
  <c r="R14" i="43" s="1"/>
  <c r="Q15" i="43"/>
  <c r="R15" i="43" s="1"/>
  <c r="Q16" i="43"/>
  <c r="R16" i="43" s="1"/>
  <c r="Q17" i="43"/>
  <c r="R17" i="43" s="1"/>
  <c r="Q18" i="43"/>
  <c r="R18" i="43" s="1"/>
  <c r="Q19" i="43"/>
  <c r="R19" i="43" s="1"/>
  <c r="Q20" i="43"/>
  <c r="R20" i="43" s="1"/>
  <c r="Q21" i="42"/>
  <c r="Q22" i="42"/>
  <c r="R22" i="42" s="1"/>
  <c r="Q23" i="42"/>
  <c r="R23" i="42" s="1"/>
  <c r="Q24" i="42"/>
  <c r="R24" i="42" s="1"/>
  <c r="Q25" i="42"/>
  <c r="R25" i="42" s="1"/>
  <c r="Q26" i="42"/>
  <c r="R26" i="42" s="1"/>
  <c r="Q27" i="42"/>
  <c r="R27" i="42" s="1"/>
  <c r="Q28" i="42"/>
  <c r="R28" i="42" s="1"/>
  <c r="Q29" i="42"/>
  <c r="R29" i="42" s="1"/>
  <c r="Q30" i="42"/>
  <c r="R30" i="42" s="1"/>
  <c r="Q31" i="42"/>
  <c r="R31" i="42" s="1"/>
  <c r="Q32" i="42"/>
  <c r="R32" i="42" s="1"/>
  <c r="Q33" i="42"/>
  <c r="R33" i="42" s="1"/>
  <c r="Q34" i="42"/>
  <c r="R34" i="42" s="1"/>
  <c r="Q35" i="42"/>
  <c r="R35" i="42" s="1"/>
  <c r="Q36" i="42"/>
  <c r="R36" i="42" s="1"/>
  <c r="Q37" i="42"/>
  <c r="R37" i="42" s="1"/>
  <c r="Q6" i="42"/>
  <c r="R6" i="42" s="1"/>
  <c r="Q7" i="42"/>
  <c r="R7" i="42" s="1"/>
  <c r="Q8" i="42"/>
  <c r="R8" i="42" s="1"/>
  <c r="Q9" i="42"/>
  <c r="R9" i="42" s="1"/>
  <c r="Q10" i="42"/>
  <c r="R10" i="42" s="1"/>
  <c r="Q11" i="42"/>
  <c r="R11" i="42" s="1"/>
  <c r="Q12" i="42"/>
  <c r="R12" i="42" s="1"/>
  <c r="Q13" i="42"/>
  <c r="R13" i="42" s="1"/>
  <c r="Q14" i="42"/>
  <c r="R14" i="42" s="1"/>
  <c r="Q15" i="42"/>
  <c r="R15" i="42" s="1"/>
  <c r="Q16" i="42"/>
  <c r="R16" i="42" s="1"/>
  <c r="Q17" i="42"/>
  <c r="R17" i="42" s="1"/>
  <c r="Q18" i="42"/>
  <c r="R18" i="42" s="1"/>
  <c r="Q19" i="42"/>
  <c r="R19" i="42" s="1"/>
  <c r="Q20" i="42"/>
  <c r="R20" i="42" s="1"/>
  <c r="Q21" i="41"/>
  <c r="Q22" i="41"/>
  <c r="R22" i="41" s="1"/>
  <c r="Q23" i="41"/>
  <c r="R23" i="41" s="1"/>
  <c r="Q24" i="41"/>
  <c r="R24" i="41" s="1"/>
  <c r="Q25" i="41"/>
  <c r="R25" i="41" s="1"/>
  <c r="Q26" i="41"/>
  <c r="R26" i="41" s="1"/>
  <c r="Q27" i="41"/>
  <c r="R27" i="41" s="1"/>
  <c r="Q28" i="41"/>
  <c r="R28" i="41" s="1"/>
  <c r="Q29" i="41"/>
  <c r="R29" i="41" s="1"/>
  <c r="Q30" i="41"/>
  <c r="R30" i="41" s="1"/>
  <c r="Q31" i="41"/>
  <c r="R31" i="41" s="1"/>
  <c r="Q32" i="41"/>
  <c r="R32" i="41" s="1"/>
  <c r="Q33" i="41"/>
  <c r="R33" i="41" s="1"/>
  <c r="Q34" i="41"/>
  <c r="R34" i="41" s="1"/>
  <c r="Q35" i="41"/>
  <c r="R35" i="41" s="1"/>
  <c r="Q36" i="41"/>
  <c r="R36" i="41" s="1"/>
  <c r="Q37" i="41"/>
  <c r="R37" i="41" s="1"/>
  <c r="Q6" i="41"/>
  <c r="R6" i="41" s="1"/>
  <c r="Q7" i="41"/>
  <c r="R7" i="41" s="1"/>
  <c r="Q8" i="41"/>
  <c r="R8" i="41" s="1"/>
  <c r="Q9" i="41"/>
  <c r="R9" i="41" s="1"/>
  <c r="Q10" i="41"/>
  <c r="R10" i="41" s="1"/>
  <c r="Q11" i="41"/>
  <c r="R11" i="41" s="1"/>
  <c r="Q12" i="41"/>
  <c r="R12" i="41" s="1"/>
  <c r="Q13" i="41"/>
  <c r="R13" i="41" s="1"/>
  <c r="Q14" i="41"/>
  <c r="R14" i="41" s="1"/>
  <c r="Q15" i="41"/>
  <c r="R15" i="41" s="1"/>
  <c r="Q16" i="41"/>
  <c r="R16" i="41" s="1"/>
  <c r="Q17" i="41"/>
  <c r="R17" i="41" s="1"/>
  <c r="Q18" i="41"/>
  <c r="R18" i="41" s="1"/>
  <c r="Q19" i="41"/>
  <c r="R19" i="41" s="1"/>
  <c r="Q20" i="41"/>
  <c r="R20" i="41" s="1"/>
  <c r="Q21" i="40"/>
  <c r="Q22" i="40"/>
  <c r="R22" i="40" s="1"/>
  <c r="Q23" i="40"/>
  <c r="R23" i="40" s="1"/>
  <c r="Q24" i="40"/>
  <c r="R24" i="40" s="1"/>
  <c r="Q25" i="40"/>
  <c r="R25" i="40" s="1"/>
  <c r="Q26" i="40"/>
  <c r="R26" i="40" s="1"/>
  <c r="Q27" i="40"/>
  <c r="R27" i="40" s="1"/>
  <c r="Q28" i="40"/>
  <c r="R28" i="40" s="1"/>
  <c r="Q29" i="40"/>
  <c r="R29" i="40" s="1"/>
  <c r="Q30" i="40"/>
  <c r="R30" i="40" s="1"/>
  <c r="Q31" i="40"/>
  <c r="R31" i="40" s="1"/>
  <c r="Q32" i="40"/>
  <c r="R32" i="40" s="1"/>
  <c r="Q33" i="40"/>
  <c r="R33" i="40" s="1"/>
  <c r="Q34" i="40"/>
  <c r="R34" i="40" s="1"/>
  <c r="Q35" i="40"/>
  <c r="R35" i="40" s="1"/>
  <c r="Q36" i="40"/>
  <c r="R36" i="40" s="1"/>
  <c r="Q37" i="40"/>
  <c r="R37" i="40" s="1"/>
  <c r="Q6" i="40"/>
  <c r="R6" i="40" s="1"/>
  <c r="Q7" i="40"/>
  <c r="R7" i="40" s="1"/>
  <c r="Q8" i="40"/>
  <c r="R8" i="40" s="1"/>
  <c r="Q9" i="40"/>
  <c r="R9" i="40" s="1"/>
  <c r="Q10" i="40"/>
  <c r="R10" i="40" s="1"/>
  <c r="Q11" i="40"/>
  <c r="R11" i="40" s="1"/>
  <c r="Q12" i="40"/>
  <c r="R12" i="40" s="1"/>
  <c r="Q13" i="40"/>
  <c r="R13" i="40" s="1"/>
  <c r="Q14" i="40"/>
  <c r="R14" i="40" s="1"/>
  <c r="Q15" i="40"/>
  <c r="R15" i="40" s="1"/>
  <c r="Q16" i="40"/>
  <c r="R16" i="40" s="1"/>
  <c r="Q17" i="40"/>
  <c r="R17" i="40" s="1"/>
  <c r="Q18" i="40"/>
  <c r="R18" i="40" s="1"/>
  <c r="Q19" i="40"/>
  <c r="R19" i="40" s="1"/>
  <c r="Q20" i="40"/>
  <c r="R20" i="40" s="1"/>
  <c r="Q22" i="39"/>
  <c r="R22" i="39" s="1"/>
  <c r="Q23" i="39"/>
  <c r="R23" i="39" s="1"/>
  <c r="Q24" i="39"/>
  <c r="R24" i="39" s="1"/>
  <c r="Q25" i="39"/>
  <c r="R25" i="39" s="1"/>
  <c r="Q26" i="39"/>
  <c r="R26" i="39" s="1"/>
  <c r="Q27" i="39"/>
  <c r="R27" i="39" s="1"/>
  <c r="Q28" i="39"/>
  <c r="R28" i="39" s="1"/>
  <c r="Q29" i="39"/>
  <c r="R29" i="39" s="1"/>
  <c r="Q30" i="39"/>
  <c r="R30" i="39" s="1"/>
  <c r="Q31" i="39"/>
  <c r="R31" i="39" s="1"/>
  <c r="Q32" i="39"/>
  <c r="R32" i="39" s="1"/>
  <c r="Q33" i="39"/>
  <c r="R33" i="39" s="1"/>
  <c r="Q34" i="39"/>
  <c r="R34" i="39" s="1"/>
  <c r="Q35" i="39"/>
  <c r="R35" i="39" s="1"/>
  <c r="Q36" i="39"/>
  <c r="R36" i="39" s="1"/>
  <c r="Q37" i="39"/>
  <c r="R37" i="39" s="1"/>
  <c r="Q6" i="39"/>
  <c r="R6" i="39" s="1"/>
  <c r="Q7" i="39"/>
  <c r="R7" i="39" s="1"/>
  <c r="Q8" i="39"/>
  <c r="R8" i="39" s="1"/>
  <c r="Q9" i="39"/>
  <c r="R9" i="39" s="1"/>
  <c r="Q10" i="39"/>
  <c r="R10" i="39" s="1"/>
  <c r="Q11" i="39"/>
  <c r="R11" i="39" s="1"/>
  <c r="Q12" i="39"/>
  <c r="R12" i="39" s="1"/>
  <c r="Q13" i="39"/>
  <c r="R13" i="39" s="1"/>
  <c r="Q14" i="39"/>
  <c r="R14" i="39" s="1"/>
  <c r="Q15" i="39"/>
  <c r="R15" i="39" s="1"/>
  <c r="Q16" i="39"/>
  <c r="R16" i="39" s="1"/>
  <c r="Q17" i="39"/>
  <c r="R17" i="39" s="1"/>
  <c r="Q18" i="39"/>
  <c r="R18" i="39" s="1"/>
  <c r="Q19" i="39"/>
  <c r="R19" i="39" s="1"/>
  <c r="Q20" i="39"/>
  <c r="R20" i="39" s="1"/>
  <c r="Q22" i="38"/>
  <c r="R22" i="38" s="1"/>
  <c r="Q23" i="38"/>
  <c r="R23" i="38" s="1"/>
  <c r="Q24" i="38"/>
  <c r="R24" i="38" s="1"/>
  <c r="Q25" i="38"/>
  <c r="R25" i="38" s="1"/>
  <c r="Q26" i="38"/>
  <c r="R26" i="38" s="1"/>
  <c r="Q27" i="38"/>
  <c r="R27" i="38" s="1"/>
  <c r="Q28" i="38"/>
  <c r="R28" i="38" s="1"/>
  <c r="Q29" i="38"/>
  <c r="R29" i="38" s="1"/>
  <c r="Q30" i="38"/>
  <c r="R30" i="38" s="1"/>
  <c r="Q31" i="38"/>
  <c r="R31" i="38" s="1"/>
  <c r="Q32" i="38"/>
  <c r="R32" i="38" s="1"/>
  <c r="Q33" i="38"/>
  <c r="R33" i="38" s="1"/>
  <c r="Q34" i="38"/>
  <c r="R34" i="38" s="1"/>
  <c r="Q35" i="38"/>
  <c r="R35" i="38" s="1"/>
  <c r="Q36" i="38"/>
  <c r="R36" i="38" s="1"/>
  <c r="Q37" i="38"/>
  <c r="R37" i="38" s="1"/>
  <c r="Q6" i="38"/>
  <c r="R6" i="38" s="1"/>
  <c r="Q7" i="38"/>
  <c r="R7" i="38" s="1"/>
  <c r="Q8" i="38"/>
  <c r="R8" i="38" s="1"/>
  <c r="Q9" i="38"/>
  <c r="R9" i="38" s="1"/>
  <c r="Q10" i="38"/>
  <c r="R10" i="38" s="1"/>
  <c r="Q11" i="38"/>
  <c r="R11" i="38" s="1"/>
  <c r="Q12" i="38"/>
  <c r="R12" i="38" s="1"/>
  <c r="Q13" i="38"/>
  <c r="R13" i="38" s="1"/>
  <c r="Q14" i="38"/>
  <c r="R14" i="38" s="1"/>
  <c r="Q15" i="38"/>
  <c r="R15" i="38" s="1"/>
  <c r="Q16" i="38"/>
  <c r="R16" i="38" s="1"/>
  <c r="Q17" i="38"/>
  <c r="R17" i="38" s="1"/>
  <c r="Q18" i="38"/>
  <c r="R18" i="38" s="1"/>
  <c r="Q19" i="38"/>
  <c r="R19" i="38" s="1"/>
  <c r="Q20" i="38"/>
  <c r="R20" i="38" s="1"/>
  <c r="Q21" i="36"/>
  <c r="Q22" i="36"/>
  <c r="R22" i="36" s="1"/>
  <c r="Q23" i="36"/>
  <c r="R23" i="36" s="1"/>
  <c r="Q24" i="36"/>
  <c r="R24" i="36" s="1"/>
  <c r="Q25" i="36"/>
  <c r="R25" i="36" s="1"/>
  <c r="Q26" i="36"/>
  <c r="R26" i="36" s="1"/>
  <c r="Q27" i="36"/>
  <c r="R27" i="36" s="1"/>
  <c r="Q28" i="36"/>
  <c r="R28" i="36" s="1"/>
  <c r="Q29" i="36"/>
  <c r="R29" i="36" s="1"/>
  <c r="Q30" i="36"/>
  <c r="R30" i="36" s="1"/>
  <c r="Q31" i="36"/>
  <c r="R31" i="36" s="1"/>
  <c r="Q32" i="36"/>
  <c r="R32" i="36" s="1"/>
  <c r="Q33" i="36"/>
  <c r="R33" i="36" s="1"/>
  <c r="Q34" i="36"/>
  <c r="R34" i="36" s="1"/>
  <c r="Q35" i="36"/>
  <c r="R35" i="36" s="1"/>
  <c r="Q36" i="36"/>
  <c r="R36" i="36" s="1"/>
  <c r="Q37" i="36"/>
  <c r="R37" i="36" s="1"/>
  <c r="Q6" i="36"/>
  <c r="R6" i="36"/>
  <c r="Q7" i="36"/>
  <c r="R7" i="36" s="1"/>
  <c r="Q8" i="36"/>
  <c r="R8" i="36" s="1"/>
  <c r="Q9" i="36"/>
  <c r="R9" i="36" s="1"/>
  <c r="Q10" i="36"/>
  <c r="R10" i="36" s="1"/>
  <c r="Q11" i="36"/>
  <c r="R11" i="36" s="1"/>
  <c r="Q12" i="36"/>
  <c r="R12" i="36" s="1"/>
  <c r="Q13" i="36"/>
  <c r="R13" i="36" s="1"/>
  <c r="Q14" i="36"/>
  <c r="R14" i="36" s="1"/>
  <c r="Q15" i="36"/>
  <c r="R15" i="36" s="1"/>
  <c r="Q16" i="36"/>
  <c r="R16" i="36" s="1"/>
  <c r="Q17" i="36"/>
  <c r="R17" i="36" s="1"/>
  <c r="Q18" i="36"/>
  <c r="R18" i="36" s="1"/>
  <c r="Q19" i="36"/>
  <c r="R19" i="36" s="1"/>
  <c r="Q20" i="36"/>
  <c r="R20" i="36" s="1"/>
  <c r="E47" i="43"/>
  <c r="E46" i="37"/>
  <c r="F2" i="32"/>
  <c r="C18" i="31"/>
  <c r="D18" i="31"/>
  <c r="E18" i="31"/>
  <c r="F18" i="31"/>
  <c r="G18" i="31"/>
  <c r="H18" i="31"/>
  <c r="I18" i="31"/>
  <c r="J18" i="31"/>
  <c r="K18" i="31"/>
  <c r="L18" i="31"/>
  <c r="M18" i="31"/>
  <c r="N18" i="31"/>
  <c r="O18" i="31"/>
  <c r="P18" i="31"/>
  <c r="B18" i="31"/>
  <c r="R41" i="3"/>
  <c r="R22" i="31"/>
  <c r="R41" i="28" s="1"/>
  <c r="R4" i="40"/>
  <c r="R4" i="3"/>
  <c r="I39" i="3"/>
  <c r="E39" i="3"/>
  <c r="E41" i="3"/>
  <c r="E22" i="31"/>
  <c r="G41" i="3"/>
  <c r="G22" i="31"/>
  <c r="I41" i="3"/>
  <c r="I22" i="31"/>
  <c r="M41" i="3"/>
  <c r="M22" i="31"/>
  <c r="O41" i="3"/>
  <c r="O22" i="31"/>
  <c r="C38" i="28"/>
  <c r="Q21" i="28"/>
  <c r="N17" i="32"/>
  <c r="J17" i="32"/>
  <c r="C41" i="3"/>
  <c r="C22" i="31"/>
  <c r="C23" i="31" s="1"/>
  <c r="C41" i="35" s="1"/>
  <c r="K41" i="3"/>
  <c r="K22" i="31"/>
  <c r="G10" i="54"/>
  <c r="D38" i="35"/>
  <c r="D8" i="32"/>
  <c r="R23" i="31"/>
  <c r="Q38" i="42"/>
  <c r="D41" i="3"/>
  <c r="D22" i="31"/>
  <c r="F41" i="3"/>
  <c r="F22" i="31"/>
  <c r="H41" i="3"/>
  <c r="H22" i="31"/>
  <c r="J41" i="3"/>
  <c r="J22" i="31"/>
  <c r="L41" i="3"/>
  <c r="L22" i="31"/>
  <c r="N41" i="3"/>
  <c r="N22" i="31"/>
  <c r="P41" i="3"/>
  <c r="P22" i="31"/>
  <c r="O39" i="59"/>
  <c r="K39" i="59"/>
  <c r="K39" i="28"/>
  <c r="O39" i="28"/>
  <c r="D39" i="35"/>
  <c r="B23" i="31"/>
  <c r="B41" i="35" s="1"/>
  <c r="P7" i="32"/>
  <c r="P39" i="28"/>
  <c r="N7" i="32"/>
  <c r="N39" i="28"/>
  <c r="L7" i="32"/>
  <c r="L39" i="28"/>
  <c r="J7" i="32"/>
  <c r="J39" i="28"/>
  <c r="H7" i="32"/>
  <c r="H39" i="28"/>
  <c r="D7" i="32"/>
  <c r="D39" i="28"/>
  <c r="O8" i="32"/>
  <c r="O39" i="35"/>
  <c r="M8" i="32"/>
  <c r="M39" i="35"/>
  <c r="G8" i="32"/>
  <c r="G39" i="35"/>
  <c r="C8" i="32"/>
  <c r="C39" i="35"/>
  <c r="M6" i="32"/>
  <c r="M21" i="32" s="1"/>
  <c r="M39" i="3"/>
  <c r="H17" i="32"/>
  <c r="H39" i="59"/>
  <c r="F17" i="32"/>
  <c r="F39" i="59"/>
  <c r="D17" i="32"/>
  <c r="D39" i="59"/>
  <c r="B17" i="32"/>
  <c r="B39" i="59"/>
  <c r="C38" i="3"/>
  <c r="Q21" i="3"/>
  <c r="B12" i="61"/>
  <c r="A13" i="61"/>
  <c r="C39" i="3"/>
  <c r="B24" i="31"/>
  <c r="B25" i="31" s="1"/>
  <c r="B41" i="37" s="1"/>
  <c r="P41" i="28"/>
  <c r="P23" i="31"/>
  <c r="N41" i="28"/>
  <c r="N23" i="31"/>
  <c r="L41" i="28"/>
  <c r="L23" i="31"/>
  <c r="J41" i="28"/>
  <c r="J23" i="31"/>
  <c r="H41" i="28"/>
  <c r="H23" i="31"/>
  <c r="F41" i="28"/>
  <c r="F23" i="31"/>
  <c r="D41" i="28"/>
  <c r="D23" i="31"/>
  <c r="E47" i="42"/>
  <c r="A14" i="61"/>
  <c r="A15" i="61" s="1"/>
  <c r="R41" i="35"/>
  <c r="K23" i="31"/>
  <c r="K41" i="28"/>
  <c r="C41" i="28"/>
  <c r="C7" i="32"/>
  <c r="C39" i="28"/>
  <c r="O23" i="31"/>
  <c r="O41" i="28"/>
  <c r="M23" i="31"/>
  <c r="M41" i="35" s="1"/>
  <c r="M41" i="28"/>
  <c r="I23" i="31"/>
  <c r="I24" i="31" s="1"/>
  <c r="I41" i="36" s="1"/>
  <c r="I41" i="28"/>
  <c r="G23" i="31"/>
  <c r="G41" i="35" s="1"/>
  <c r="G41" i="28"/>
  <c r="E41" i="28"/>
  <c r="I41" i="35"/>
  <c r="O24" i="31"/>
  <c r="O25" i="31" s="1"/>
  <c r="O41" i="37" s="1"/>
  <c r="C24" i="31"/>
  <c r="C25" i="31" s="1"/>
  <c r="C41" i="37" s="1"/>
  <c r="M42" i="3"/>
  <c r="M43" i="3" s="1"/>
  <c r="M35" i="32"/>
  <c r="D41" i="35"/>
  <c r="D24" i="31"/>
  <c r="D25" i="31" s="1"/>
  <c r="D41" i="37" s="1"/>
  <c r="H24" i="31"/>
  <c r="H25" i="31" s="1"/>
  <c r="L41" i="35"/>
  <c r="L24" i="31"/>
  <c r="L25" i="31" s="1"/>
  <c r="L41" i="37" s="1"/>
  <c r="P41" i="35"/>
  <c r="P24" i="31"/>
  <c r="P41" i="36" s="1"/>
  <c r="G24" i="31"/>
  <c r="G41" i="36" s="1"/>
  <c r="M24" i="31"/>
  <c r="K41" i="35"/>
  <c r="K24" i="31"/>
  <c r="K25" i="31" s="1"/>
  <c r="F41" i="35"/>
  <c r="F24" i="31"/>
  <c r="J24" i="31"/>
  <c r="N41" i="35"/>
  <c r="N24" i="31"/>
  <c r="J25" i="31"/>
  <c r="K41" i="36"/>
  <c r="C41" i="36"/>
  <c r="A16" i="61"/>
  <c r="A17" i="61" s="1"/>
  <c r="A18" i="61" s="1"/>
  <c r="D41" i="36"/>
  <c r="L26" i="31"/>
  <c r="A19" i="61"/>
  <c r="A20" i="61" s="1"/>
  <c r="A21" i="61" s="1"/>
  <c r="A22" i="61" s="1"/>
  <c r="A23" i="61" s="1"/>
  <c r="A24" i="61" s="1"/>
  <c r="A25" i="61" s="1"/>
  <c r="A26" i="61" s="1"/>
  <c r="A27" i="61" s="1"/>
  <c r="A28" i="61" s="1"/>
  <c r="A29" i="61" s="1"/>
  <c r="A30" i="61" s="1"/>
  <c r="A31" i="61" s="1"/>
  <c r="A32" i="61" s="1"/>
  <c r="C26" i="31" l="1"/>
  <c r="G25" i="31"/>
  <c r="G41" i="37" s="1"/>
  <c r="B26" i="31"/>
  <c r="B41" i="38" s="1"/>
  <c r="B41" i="36"/>
  <c r="R24" i="31"/>
  <c r="R41" i="36" s="1"/>
  <c r="O26" i="31"/>
  <c r="L41" i="36"/>
  <c r="P25" i="31"/>
  <c r="R25" i="31"/>
  <c r="R26" i="31" s="1"/>
  <c r="R41" i="38" s="1"/>
  <c r="F50" i="46"/>
  <c r="F51" i="46" s="1"/>
  <c r="F52" i="46" s="1"/>
  <c r="F53" i="46" s="1"/>
  <c r="F54" i="46" s="1"/>
  <c r="F55" i="46" s="1"/>
  <c r="F56" i="46" s="1"/>
  <c r="F57" i="46" s="1"/>
  <c r="F58" i="46" s="1"/>
  <c r="F59" i="46" s="1"/>
  <c r="F60" i="46" s="1"/>
  <c r="F61" i="46" s="1"/>
  <c r="F62" i="46" s="1"/>
  <c r="F63" i="46" s="1"/>
  <c r="F64" i="46" s="1"/>
  <c r="F65" i="46" s="1"/>
  <c r="F66" i="46" s="1"/>
  <c r="F67" i="46" s="1"/>
  <c r="F68" i="46" s="1"/>
  <c r="F69" i="46" s="1"/>
  <c r="F70" i="46" s="1"/>
  <c r="F71" i="46" s="1"/>
  <c r="F72" i="46" s="1"/>
  <c r="F73" i="46" s="1"/>
  <c r="F74" i="46" s="1"/>
  <c r="F75" i="46" s="1"/>
  <c r="F76" i="46" s="1"/>
  <c r="F77" i="46" s="1"/>
  <c r="F78" i="46" s="1"/>
  <c r="F79" i="46" s="1"/>
  <c r="F80" i="46" s="1"/>
  <c r="F81" i="46" s="1"/>
  <c r="F82" i="46" s="1"/>
  <c r="F83" i="46" s="1"/>
  <c r="F84" i="46" s="1"/>
  <c r="F85" i="46" s="1"/>
  <c r="F86" i="46" s="1"/>
  <c r="F87" i="46" s="1"/>
  <c r="F88" i="46" s="1"/>
  <c r="F89" i="46" s="1"/>
  <c r="F90" i="46" s="1"/>
  <c r="O13" i="32"/>
  <c r="O39" i="40"/>
  <c r="G13" i="32"/>
  <c r="G39" i="40"/>
  <c r="M12" i="32"/>
  <c r="M39" i="39"/>
  <c r="E12" i="32"/>
  <c r="E39" i="39"/>
  <c r="F39" i="28"/>
  <c r="F7" i="32"/>
  <c r="Q38" i="28"/>
  <c r="I39" i="35"/>
  <c r="I8" i="32"/>
  <c r="E39" i="35"/>
  <c r="E8" i="32"/>
  <c r="O39" i="3"/>
  <c r="O6" i="32"/>
  <c r="O21" i="32" s="1"/>
  <c r="J6" i="32"/>
  <c r="J21" i="32" s="1"/>
  <c r="J39" i="3"/>
  <c r="K41" i="37"/>
  <c r="K26" i="31"/>
  <c r="H41" i="37"/>
  <c r="H26" i="31"/>
  <c r="K13" i="32"/>
  <c r="K39" i="40"/>
  <c r="C13" i="32"/>
  <c r="C39" i="40"/>
  <c r="I12" i="32"/>
  <c r="I39" i="39"/>
  <c r="P9" i="32"/>
  <c r="P39" i="36"/>
  <c r="N9" i="32"/>
  <c r="N39" i="36"/>
  <c r="L9" i="32"/>
  <c r="L39" i="36"/>
  <c r="J9" i="32"/>
  <c r="J39" i="36"/>
  <c r="H9" i="32"/>
  <c r="H39" i="36"/>
  <c r="F9" i="32"/>
  <c r="F39" i="36"/>
  <c r="D9" i="32"/>
  <c r="Q9" i="32" s="1"/>
  <c r="D39" i="36"/>
  <c r="Q38" i="36"/>
  <c r="G7" i="32"/>
  <c r="G39" i="28"/>
  <c r="J8" i="32"/>
  <c r="J39" i="35"/>
  <c r="F8" i="32"/>
  <c r="F39" i="35"/>
  <c r="B16" i="32"/>
  <c r="E46" i="43"/>
  <c r="E48" i="43" s="1"/>
  <c r="R38" i="43"/>
  <c r="B39" i="43"/>
  <c r="B14" i="32"/>
  <c r="E46" i="41"/>
  <c r="B12" i="32"/>
  <c r="E46" i="39"/>
  <c r="P6" i="32"/>
  <c r="P21" i="32" s="1"/>
  <c r="P39" i="3"/>
  <c r="N35" i="32"/>
  <c r="N42" i="3"/>
  <c r="N43" i="3" s="1"/>
  <c r="K42" i="28"/>
  <c r="K43" i="28" s="1"/>
  <c r="K36" i="32"/>
  <c r="I42" i="3"/>
  <c r="I35" i="32"/>
  <c r="I22" i="32"/>
  <c r="G22" i="32"/>
  <c r="E42" i="3"/>
  <c r="E22" i="32"/>
  <c r="E42" i="28" s="1"/>
  <c r="E35" i="32"/>
  <c r="G26" i="31"/>
  <c r="J26" i="31"/>
  <c r="J41" i="38" s="1"/>
  <c r="J41" i="37"/>
  <c r="J22" i="32"/>
  <c r="J23" i="32" s="1"/>
  <c r="J37" i="32" s="1"/>
  <c r="N22" i="32"/>
  <c r="E39" i="59"/>
  <c r="P39" i="43"/>
  <c r="N39" i="43"/>
  <c r="L39" i="43"/>
  <c r="J39" i="43"/>
  <c r="H39" i="43"/>
  <c r="F39" i="43"/>
  <c r="O39" i="42"/>
  <c r="M39" i="42"/>
  <c r="K39" i="42"/>
  <c r="I39" i="42"/>
  <c r="G39" i="42"/>
  <c r="E39" i="42"/>
  <c r="C39" i="42"/>
  <c r="B38" i="28"/>
  <c r="R21" i="28"/>
  <c r="D37" i="60"/>
  <c r="J39" i="59"/>
  <c r="N39" i="59"/>
  <c r="P39" i="59"/>
  <c r="G39" i="3"/>
  <c r="K39" i="3"/>
  <c r="E39" i="28"/>
  <c r="B27" i="31"/>
  <c r="E43" i="28"/>
  <c r="I43" i="3"/>
  <c r="E43" i="3"/>
  <c r="B39" i="38"/>
  <c r="P39" i="38"/>
  <c r="L39" i="38"/>
  <c r="H39" i="38"/>
  <c r="B39" i="41"/>
  <c r="E35" i="52"/>
  <c r="E147" i="52" s="1"/>
  <c r="R21" i="43"/>
  <c r="B38" i="42"/>
  <c r="B39" i="42" s="1"/>
  <c r="R21" i="42"/>
  <c r="R21" i="41"/>
  <c r="B38" i="40"/>
  <c r="R21" i="40"/>
  <c r="B38" i="38"/>
  <c r="B38" i="35"/>
  <c r="R21" i="35"/>
  <c r="B38" i="36"/>
  <c r="R21" i="36"/>
  <c r="B38" i="3"/>
  <c r="B6" i="32" s="1"/>
  <c r="R21" i="3"/>
  <c r="D72" i="52"/>
  <c r="B13" i="61"/>
  <c r="B14" i="61" s="1"/>
  <c r="B15" i="61" s="1"/>
  <c r="B16" i="61" s="1"/>
  <c r="B17" i="61" s="1"/>
  <c r="B18" i="61" s="1"/>
  <c r="B19" i="61" s="1"/>
  <c r="B20" i="61" s="1"/>
  <c r="B21" i="61" s="1"/>
  <c r="B22" i="61" s="1"/>
  <c r="B23" i="61" s="1"/>
  <c r="B24" i="61" s="1"/>
  <c r="B25" i="61" s="1"/>
  <c r="B26" i="61" s="1"/>
  <c r="B27" i="61" s="1"/>
  <c r="B28" i="61" s="1"/>
  <c r="B29" i="61" s="1"/>
  <c r="B30" i="61" s="1"/>
  <c r="B31" i="61" s="1"/>
  <c r="B32" i="61" s="1"/>
  <c r="E12" i="61"/>
  <c r="C13" i="61" s="1"/>
  <c r="E13" i="61" s="1"/>
  <c r="D12" i="61"/>
  <c r="A33" i="61"/>
  <c r="N23" i="32"/>
  <c r="N36" i="32"/>
  <c r="N42" i="28"/>
  <c r="N43" i="28" s="1"/>
  <c r="J27" i="31"/>
  <c r="F41" i="36"/>
  <c r="F25" i="31"/>
  <c r="F41" i="37" s="1"/>
  <c r="M41" i="36"/>
  <c r="I25" i="31"/>
  <c r="I41" i="37" s="1"/>
  <c r="O41" i="35"/>
  <c r="H41" i="35"/>
  <c r="B21" i="32"/>
  <c r="J42" i="28"/>
  <c r="J43" i="28" s="1"/>
  <c r="E23" i="31"/>
  <c r="L27" i="31"/>
  <c r="L41" i="38"/>
  <c r="D26" i="31"/>
  <c r="M25" i="31"/>
  <c r="M41" i="37" s="1"/>
  <c r="O41" i="36"/>
  <c r="J41" i="36"/>
  <c r="N41" i="36"/>
  <c r="N25" i="31"/>
  <c r="N41" i="37" s="1"/>
  <c r="H41" i="36"/>
  <c r="J41" i="35"/>
  <c r="E23" i="32"/>
  <c r="Q38" i="3"/>
  <c r="C6" i="32"/>
  <c r="P22" i="32"/>
  <c r="R4" i="36"/>
  <c r="B39" i="36"/>
  <c r="Q4" i="38"/>
  <c r="Q4" i="39"/>
  <c r="D39" i="39"/>
  <c r="Q4" i="41"/>
  <c r="R4" i="41" s="1"/>
  <c r="Q18" i="31"/>
  <c r="Q41" i="3"/>
  <c r="Q22" i="31"/>
  <c r="P13" i="32"/>
  <c r="P39" i="40"/>
  <c r="L13" i="32"/>
  <c r="L39" i="40"/>
  <c r="H13" i="32"/>
  <c r="H39" i="40"/>
  <c r="D13" i="32"/>
  <c r="D39" i="40"/>
  <c r="Q38" i="40"/>
  <c r="N12" i="32"/>
  <c r="N39" i="39"/>
  <c r="J12" i="32"/>
  <c r="J39" i="39"/>
  <c r="F12" i="32"/>
  <c r="F39" i="39"/>
  <c r="C38" i="39"/>
  <c r="Q21" i="39"/>
  <c r="R21" i="39" s="1"/>
  <c r="M11" i="32"/>
  <c r="M39" i="38"/>
  <c r="I11" i="32"/>
  <c r="I39" i="38"/>
  <c r="E11" i="32"/>
  <c r="E18" i="32" s="1"/>
  <c r="E39" i="38"/>
  <c r="O10" i="32"/>
  <c r="M7" i="32"/>
  <c r="M18" i="32" s="1"/>
  <c r="M39" i="28"/>
  <c r="P8" i="32"/>
  <c r="P18" i="32" s="1"/>
  <c r="P39" i="35"/>
  <c r="K38" i="35"/>
  <c r="Q21" i="35"/>
  <c r="L6" i="32"/>
  <c r="L39" i="3"/>
  <c r="K42" i="3"/>
  <c r="K43" i="3" s="1"/>
  <c r="K35" i="32"/>
  <c r="H6" i="32"/>
  <c r="H39" i="3"/>
  <c r="G42" i="3"/>
  <c r="G43" i="3" s="1"/>
  <c r="G35" i="32"/>
  <c r="D6" i="32"/>
  <c r="D39" i="3"/>
  <c r="E46" i="3"/>
  <c r="B39" i="3"/>
  <c r="G12" i="54"/>
  <c r="R4" i="38"/>
  <c r="R12" i="31"/>
  <c r="R27" i="31" s="1"/>
  <c r="R4" i="28"/>
  <c r="R18" i="31"/>
  <c r="D39" i="38"/>
  <c r="E143" i="52"/>
  <c r="E149" i="52" s="1"/>
  <c r="E151" i="52" s="1"/>
  <c r="N39" i="35"/>
  <c r="Q16" i="32"/>
  <c r="R16" i="32" s="1"/>
  <c r="N15" i="32"/>
  <c r="N39" i="42"/>
  <c r="J15" i="32"/>
  <c r="J39" i="42"/>
  <c r="F15" i="32"/>
  <c r="F39" i="42"/>
  <c r="Q15" i="32"/>
  <c r="D14" i="32"/>
  <c r="Q14" i="32" s="1"/>
  <c r="R14" i="32" s="1"/>
  <c r="Q38" i="41"/>
  <c r="N13" i="32"/>
  <c r="N39" i="40"/>
  <c r="J13" i="32"/>
  <c r="J39" i="40"/>
  <c r="F13" i="32"/>
  <c r="F39" i="40"/>
  <c r="P12" i="32"/>
  <c r="P39" i="39"/>
  <c r="L12" i="32"/>
  <c r="L39" i="39"/>
  <c r="H12" i="32"/>
  <c r="H39" i="39"/>
  <c r="O11" i="32"/>
  <c r="O39" i="38"/>
  <c r="K11" i="32"/>
  <c r="K39" i="38"/>
  <c r="G11" i="32"/>
  <c r="G18" i="32" s="1"/>
  <c r="G39" i="38"/>
  <c r="C38" i="38"/>
  <c r="Q21" i="38"/>
  <c r="R21" i="38" s="1"/>
  <c r="Q4" i="42"/>
  <c r="Q4" i="43"/>
  <c r="D39" i="43"/>
  <c r="Q10" i="32"/>
  <c r="R10" i="32" s="1"/>
  <c r="H8" i="32"/>
  <c r="H39" i="35"/>
  <c r="L38" i="59"/>
  <c r="L39" i="59" s="1"/>
  <c r="Q21" i="59"/>
  <c r="R21" i="59" s="1"/>
  <c r="F6" i="32"/>
  <c r="F39" i="3"/>
  <c r="C41" i="38" l="1"/>
  <c r="C27" i="31"/>
  <c r="P41" i="37"/>
  <c r="P26" i="31"/>
  <c r="O27" i="31"/>
  <c r="O41" i="38"/>
  <c r="E36" i="32"/>
  <c r="J36" i="32"/>
  <c r="B39" i="35"/>
  <c r="E46" i="35"/>
  <c r="B8" i="32"/>
  <c r="E46" i="38"/>
  <c r="B11" i="32"/>
  <c r="B13" i="32"/>
  <c r="E46" i="40"/>
  <c r="I42" i="28"/>
  <c r="I43" i="28" s="1"/>
  <c r="I36" i="32"/>
  <c r="I23" i="32"/>
  <c r="P35" i="32"/>
  <c r="P42" i="3"/>
  <c r="P43" i="3" s="1"/>
  <c r="B39" i="40"/>
  <c r="O22" i="32"/>
  <c r="O42" i="3"/>
  <c r="O43" i="3" s="1"/>
  <c r="O35" i="32"/>
  <c r="E47" i="28"/>
  <c r="Q39" i="28"/>
  <c r="E46" i="42"/>
  <c r="E48" i="42" s="1"/>
  <c r="R38" i="42"/>
  <c r="B15" i="32"/>
  <c r="R15" i="32" s="1"/>
  <c r="B41" i="39"/>
  <c r="B28" i="31"/>
  <c r="B39" i="28"/>
  <c r="B7" i="32"/>
  <c r="R38" i="28"/>
  <c r="R39" i="28" s="1"/>
  <c r="E46" i="28"/>
  <c r="E48" i="28" s="1"/>
  <c r="J24" i="32"/>
  <c r="J42" i="35"/>
  <c r="J43" i="35" s="1"/>
  <c r="G41" i="38"/>
  <c r="G27" i="31"/>
  <c r="G23" i="32"/>
  <c r="G42" i="28"/>
  <c r="G43" i="28" s="1"/>
  <c r="G36" i="32"/>
  <c r="E47" i="36"/>
  <c r="Q39" i="36"/>
  <c r="H41" i="38"/>
  <c r="H27" i="31"/>
  <c r="K27" i="31"/>
  <c r="K41" i="38"/>
  <c r="J35" i="32"/>
  <c r="J42" i="3"/>
  <c r="J43" i="3" s="1"/>
  <c r="B9" i="32"/>
  <c r="R9" i="32" s="1"/>
  <c r="E46" i="36"/>
  <c r="E48" i="36" s="1"/>
  <c r="R38" i="36"/>
  <c r="R39" i="36" s="1"/>
  <c r="D13" i="61"/>
  <c r="D14" i="61" s="1"/>
  <c r="F21" i="32"/>
  <c r="F18" i="32"/>
  <c r="R38" i="41"/>
  <c r="E47" i="41"/>
  <c r="E48" i="41" s="1"/>
  <c r="R4" i="42"/>
  <c r="R39" i="42" s="1"/>
  <c r="Q39" i="42"/>
  <c r="C11" i="32"/>
  <c r="Q11" i="32" s="1"/>
  <c r="R11" i="32" s="1"/>
  <c r="C39" i="38"/>
  <c r="Q38" i="38"/>
  <c r="R39" i="41"/>
  <c r="D21" i="32"/>
  <c r="D18" i="32"/>
  <c r="H21" i="32"/>
  <c r="H18" i="32"/>
  <c r="L21" i="32"/>
  <c r="K39" i="35"/>
  <c r="Q38" i="35"/>
  <c r="K8" i="32"/>
  <c r="Q8" i="32" s="1"/>
  <c r="R8" i="32" s="1"/>
  <c r="O18" i="32"/>
  <c r="C12" i="32"/>
  <c r="Q12" i="32" s="1"/>
  <c r="R12" i="32" s="1"/>
  <c r="Q38" i="39"/>
  <c r="C39" i="39"/>
  <c r="J18" i="32"/>
  <c r="N18" i="32"/>
  <c r="Q23" i="31"/>
  <c r="Q41" i="28"/>
  <c r="Q39" i="38"/>
  <c r="I18" i="32"/>
  <c r="E47" i="3"/>
  <c r="E48" i="3" s="1"/>
  <c r="R38" i="3"/>
  <c r="R39" i="3" s="1"/>
  <c r="Q39" i="3"/>
  <c r="C14" i="61"/>
  <c r="E14" i="61" s="1"/>
  <c r="Q7" i="32"/>
  <c r="R7" i="32" s="1"/>
  <c r="N26" i="31"/>
  <c r="M26" i="31"/>
  <c r="E41" i="35"/>
  <c r="E37" i="32"/>
  <c r="E24" i="31"/>
  <c r="M22" i="32"/>
  <c r="B42" i="3"/>
  <c r="B35" i="32"/>
  <c r="B22" i="32"/>
  <c r="F26" i="31"/>
  <c r="N24" i="32"/>
  <c r="N37" i="32"/>
  <c r="N42" i="35"/>
  <c r="N43" i="35" s="1"/>
  <c r="Q38" i="59"/>
  <c r="L17" i="32"/>
  <c r="L18" i="32" s="1"/>
  <c r="R4" i="43"/>
  <c r="R39" i="43" s="1"/>
  <c r="Q39" i="43"/>
  <c r="R41" i="39"/>
  <c r="R28" i="31"/>
  <c r="E16" i="54"/>
  <c r="G16" i="54" s="1"/>
  <c r="E20" i="54"/>
  <c r="G20" i="54" s="1"/>
  <c r="E24" i="54"/>
  <c r="G24" i="54" s="1"/>
  <c r="E28" i="54"/>
  <c r="G28" i="54" s="1"/>
  <c r="E32" i="54"/>
  <c r="G32" i="54" s="1"/>
  <c r="E36" i="54"/>
  <c r="G36" i="54" s="1"/>
  <c r="E38" i="54"/>
  <c r="G38" i="54" s="1"/>
  <c r="E18" i="54"/>
  <c r="G18" i="54" s="1"/>
  <c r="E22" i="54"/>
  <c r="G22" i="54" s="1"/>
  <c r="E26" i="54"/>
  <c r="G26" i="54" s="1"/>
  <c r="E34" i="54"/>
  <c r="G34" i="54" s="1"/>
  <c r="E30" i="54"/>
  <c r="G30" i="54" s="1"/>
  <c r="E47" i="37"/>
  <c r="E48" i="37" s="1"/>
  <c r="R38" i="40"/>
  <c r="R39" i="40" s="1"/>
  <c r="E47" i="40"/>
  <c r="E48" i="40" s="1"/>
  <c r="Q39" i="40"/>
  <c r="Q13" i="32"/>
  <c r="R13" i="32" s="1"/>
  <c r="Q39" i="41"/>
  <c r="R4" i="39"/>
  <c r="Q39" i="39"/>
  <c r="P36" i="32"/>
  <c r="P23" i="32"/>
  <c r="P42" i="28"/>
  <c r="P43" i="28" s="1"/>
  <c r="C21" i="32"/>
  <c r="Q6" i="32"/>
  <c r="E24" i="32"/>
  <c r="E42" i="35"/>
  <c r="D27" i="31"/>
  <c r="D41" i="38"/>
  <c r="L28" i="31"/>
  <c r="L41" i="39"/>
  <c r="I26" i="31"/>
  <c r="J28" i="31"/>
  <c r="J41" i="39"/>
  <c r="A34" i="61"/>
  <c r="B33" i="61"/>
  <c r="C28" i="31" l="1"/>
  <c r="C41" i="39"/>
  <c r="O28" i="31"/>
  <c r="O41" i="39"/>
  <c r="P27" i="31"/>
  <c r="P41" i="38"/>
  <c r="K28" i="31"/>
  <c r="K41" i="39"/>
  <c r="G28" i="31"/>
  <c r="G41" i="39"/>
  <c r="J25" i="32"/>
  <c r="J42" i="36"/>
  <c r="J43" i="36" s="1"/>
  <c r="J38" i="32"/>
  <c r="O36" i="32"/>
  <c r="O42" i="28"/>
  <c r="O43" i="28" s="1"/>
  <c r="O23" i="32"/>
  <c r="I24" i="32"/>
  <c r="I42" i="35"/>
  <c r="I43" i="35" s="1"/>
  <c r="I37" i="32"/>
  <c r="H28" i="31"/>
  <c r="H41" i="39"/>
  <c r="G42" i="35"/>
  <c r="G43" i="35" s="1"/>
  <c r="G37" i="32"/>
  <c r="G24" i="32"/>
  <c r="B41" i="40"/>
  <c r="B29" i="31"/>
  <c r="B18" i="32"/>
  <c r="J29" i="31"/>
  <c r="J41" i="40"/>
  <c r="I41" i="38"/>
  <c r="I27" i="31"/>
  <c r="L29" i="31"/>
  <c r="L41" i="40"/>
  <c r="Q21" i="32"/>
  <c r="R6" i="32"/>
  <c r="C42" i="3"/>
  <c r="C43" i="3" s="1"/>
  <c r="C35" i="32"/>
  <c r="C22" i="32"/>
  <c r="P24" i="32"/>
  <c r="P42" i="35"/>
  <c r="P43" i="35" s="1"/>
  <c r="P37" i="32"/>
  <c r="G40" i="54"/>
  <c r="H40" i="54" s="1"/>
  <c r="R29" i="31"/>
  <c r="R41" i="40"/>
  <c r="F27" i="31"/>
  <c r="F41" i="38"/>
  <c r="B42" i="28"/>
  <c r="B36" i="32"/>
  <c r="B23" i="32"/>
  <c r="M46" i="3"/>
  <c r="B43" i="3"/>
  <c r="E41" i="36"/>
  <c r="E25" i="31"/>
  <c r="E41" i="37" s="1"/>
  <c r="E38" i="32"/>
  <c r="E43" i="35"/>
  <c r="N27" i="31"/>
  <c r="N41" i="38"/>
  <c r="C15" i="61"/>
  <c r="D15" i="61"/>
  <c r="E15" i="61"/>
  <c r="Q41" i="35"/>
  <c r="Q24" i="31"/>
  <c r="K23" i="32"/>
  <c r="K18" i="32"/>
  <c r="L35" i="32"/>
  <c r="L42" i="3"/>
  <c r="L43" i="3" s="1"/>
  <c r="L22" i="32"/>
  <c r="H35" i="32"/>
  <c r="H42" i="3"/>
  <c r="H43" i="3" s="1"/>
  <c r="H22" i="32"/>
  <c r="D35" i="32"/>
  <c r="D42" i="3"/>
  <c r="D43" i="3" s="1"/>
  <c r="D22" i="32"/>
  <c r="B34" i="61"/>
  <c r="A35" i="61"/>
  <c r="D28" i="31"/>
  <c r="D41" i="39"/>
  <c r="E25" i="32"/>
  <c r="E42" i="37" s="1"/>
  <c r="E42" i="36"/>
  <c r="C18" i="32"/>
  <c r="Q39" i="59"/>
  <c r="E47" i="59"/>
  <c r="E48" i="59" s="1"/>
  <c r="Q17" i="32"/>
  <c r="Q18" i="32" s="1"/>
  <c r="R38" i="59"/>
  <c r="N42" i="36"/>
  <c r="N43" i="36" s="1"/>
  <c r="N38" i="32"/>
  <c r="N25" i="32"/>
  <c r="N42" i="37" s="1"/>
  <c r="N43" i="37" s="1"/>
  <c r="M23" i="32"/>
  <c r="M42" i="28"/>
  <c r="M43" i="28" s="1"/>
  <c r="M36" i="32"/>
  <c r="M27" i="31"/>
  <c r="M41" i="38"/>
  <c r="R38" i="39"/>
  <c r="R39" i="39" s="1"/>
  <c r="E47" i="39"/>
  <c r="E48" i="39" s="1"/>
  <c r="E47" i="35"/>
  <c r="E48" i="35" s="1"/>
  <c r="Q39" i="35"/>
  <c r="R38" i="35"/>
  <c r="R39" i="35" s="1"/>
  <c r="E47" i="38"/>
  <c r="E48" i="38" s="1"/>
  <c r="R38" i="38"/>
  <c r="R39" i="38" s="1"/>
  <c r="F22" i="32"/>
  <c r="F35" i="32"/>
  <c r="F42" i="3"/>
  <c r="F43" i="3" s="1"/>
  <c r="C41" i="40" l="1"/>
  <c r="C29" i="31"/>
  <c r="P28" i="31"/>
  <c r="P41" i="39"/>
  <c r="O41" i="40"/>
  <c r="O29" i="31"/>
  <c r="E43" i="37"/>
  <c r="B30" i="31"/>
  <c r="B41" i="41"/>
  <c r="G38" i="32"/>
  <c r="G25" i="32"/>
  <c r="G42" i="36"/>
  <c r="G43" i="36" s="1"/>
  <c r="H41" i="40"/>
  <c r="H29" i="31"/>
  <c r="O24" i="32"/>
  <c r="O42" i="35"/>
  <c r="O43" i="35" s="1"/>
  <c r="O37" i="32"/>
  <c r="E43" i="36"/>
  <c r="I25" i="32"/>
  <c r="I42" i="36"/>
  <c r="I43" i="36" s="1"/>
  <c r="I38" i="32"/>
  <c r="J42" i="37"/>
  <c r="J43" i="37" s="1"/>
  <c r="J26" i="32"/>
  <c r="J39" i="32"/>
  <c r="G41" i="40"/>
  <c r="G29" i="31"/>
  <c r="K41" i="40"/>
  <c r="K29" i="31"/>
  <c r="F42" i="28"/>
  <c r="F43" i="28" s="1"/>
  <c r="F23" i="32"/>
  <c r="F36" i="32"/>
  <c r="M28" i="31"/>
  <c r="M41" i="39"/>
  <c r="E26" i="32"/>
  <c r="D29" i="31"/>
  <c r="D41" i="40"/>
  <c r="H36" i="32"/>
  <c r="H23" i="32"/>
  <c r="H42" i="28"/>
  <c r="H43" i="28" s="1"/>
  <c r="Q25" i="31"/>
  <c r="Q41" i="36"/>
  <c r="C16" i="61"/>
  <c r="E16" i="61" s="1"/>
  <c r="D16" i="61"/>
  <c r="N28" i="31"/>
  <c r="N41" i="39"/>
  <c r="I46" i="28"/>
  <c r="P25" i="32"/>
  <c r="P42" i="37" s="1"/>
  <c r="P43" i="37" s="1"/>
  <c r="P42" i="36"/>
  <c r="P43" i="36" s="1"/>
  <c r="P38" i="32"/>
  <c r="R21" i="32"/>
  <c r="Q22" i="32"/>
  <c r="Q35" i="32"/>
  <c r="R35" i="32" s="1"/>
  <c r="Q42" i="3"/>
  <c r="L41" i="41"/>
  <c r="L30" i="31"/>
  <c r="I28" i="31"/>
  <c r="I41" i="39"/>
  <c r="M24" i="32"/>
  <c r="M42" i="35"/>
  <c r="M43" i="35" s="1"/>
  <c r="M37" i="32"/>
  <c r="N26" i="32"/>
  <c r="N39" i="32"/>
  <c r="R17" i="32"/>
  <c r="R18" i="32" s="1"/>
  <c r="R39" i="59"/>
  <c r="A36" i="61"/>
  <c r="B35" i="61"/>
  <c r="D23" i="32"/>
  <c r="D36" i="32"/>
  <c r="D42" i="28"/>
  <c r="D43" i="28" s="1"/>
  <c r="L23" i="32"/>
  <c r="L36" i="32"/>
  <c r="L42" i="28"/>
  <c r="L43" i="28" s="1"/>
  <c r="K24" i="32"/>
  <c r="K42" i="35"/>
  <c r="K43" i="35" s="1"/>
  <c r="K37" i="32"/>
  <c r="E26" i="31"/>
  <c r="E39" i="32"/>
  <c r="B42" i="35"/>
  <c r="B24" i="32"/>
  <c r="B37" i="32"/>
  <c r="B43" i="28"/>
  <c r="M46" i="28"/>
  <c r="F28" i="31"/>
  <c r="F41" i="39"/>
  <c r="R41" i="41"/>
  <c r="R30" i="31"/>
  <c r="C23" i="32"/>
  <c r="C42" i="28"/>
  <c r="C43" i="28" s="1"/>
  <c r="C36" i="32"/>
  <c r="J30" i="31"/>
  <c r="J41" i="41"/>
  <c r="C30" i="31" l="1"/>
  <c r="C41" i="41"/>
  <c r="P41" i="40"/>
  <c r="P29" i="31"/>
  <c r="O30" i="31"/>
  <c r="O41" i="41"/>
  <c r="J42" i="38"/>
  <c r="J43" i="38" s="1"/>
  <c r="J40" i="32"/>
  <c r="J27" i="32"/>
  <c r="I42" i="37"/>
  <c r="I43" i="37" s="1"/>
  <c r="I26" i="32"/>
  <c r="I39" i="32"/>
  <c r="H41" i="41"/>
  <c r="H30" i="31"/>
  <c r="B41" i="42"/>
  <c r="B31" i="31"/>
  <c r="K41" i="41"/>
  <c r="K30" i="31"/>
  <c r="G30" i="31"/>
  <c r="G41" i="41"/>
  <c r="O25" i="32"/>
  <c r="O42" i="36"/>
  <c r="O43" i="36" s="1"/>
  <c r="O38" i="32"/>
  <c r="G42" i="37"/>
  <c r="G43" i="37" s="1"/>
  <c r="G39" i="32"/>
  <c r="G26" i="32"/>
  <c r="C24" i="32"/>
  <c r="C42" i="35"/>
  <c r="C43" i="35" s="1"/>
  <c r="C37" i="32"/>
  <c r="B38" i="32"/>
  <c r="B25" i="32"/>
  <c r="B42" i="37" s="1"/>
  <c r="B43" i="37" s="1"/>
  <c r="B42" i="36"/>
  <c r="E41" i="38"/>
  <c r="E40" i="32"/>
  <c r="E27" i="31"/>
  <c r="K38" i="32"/>
  <c r="K42" i="36"/>
  <c r="K43" i="36" s="1"/>
  <c r="K25" i="32"/>
  <c r="K42" i="37" s="1"/>
  <c r="K43" i="37" s="1"/>
  <c r="D24" i="32"/>
  <c r="D42" i="35"/>
  <c r="D43" i="35" s="1"/>
  <c r="D37" i="32"/>
  <c r="A37" i="61"/>
  <c r="B36" i="61"/>
  <c r="M25" i="32"/>
  <c r="M42" i="37" s="1"/>
  <c r="M43" i="37" s="1"/>
  <c r="M42" i="36"/>
  <c r="M43" i="36" s="1"/>
  <c r="M38" i="32"/>
  <c r="L41" i="42"/>
  <c r="L31" i="31"/>
  <c r="M47" i="3"/>
  <c r="Q43" i="3"/>
  <c r="Q42" i="28"/>
  <c r="Q23" i="32"/>
  <c r="Q36" i="32"/>
  <c r="R36" i="32" s="1"/>
  <c r="R42" i="3"/>
  <c r="R43" i="3" s="1"/>
  <c r="R22" i="32"/>
  <c r="N41" i="40"/>
  <c r="N29" i="31"/>
  <c r="C17" i="61"/>
  <c r="E17" i="61" s="1"/>
  <c r="D17" i="61"/>
  <c r="E42" i="38"/>
  <c r="E27" i="32"/>
  <c r="M29" i="31"/>
  <c r="M41" i="40"/>
  <c r="F37" i="32"/>
  <c r="F24" i="32"/>
  <c r="F42" i="35"/>
  <c r="F43" i="35" s="1"/>
  <c r="J41" i="42"/>
  <c r="J31" i="31"/>
  <c r="R31" i="31"/>
  <c r="R41" i="42"/>
  <c r="F29" i="31"/>
  <c r="F41" i="40"/>
  <c r="I46" i="35"/>
  <c r="M46" i="35"/>
  <c r="B43" i="35"/>
  <c r="L24" i="32"/>
  <c r="L37" i="32"/>
  <c r="L42" i="35"/>
  <c r="L43" i="35" s="1"/>
  <c r="N42" i="38"/>
  <c r="N43" i="38" s="1"/>
  <c r="N27" i="32"/>
  <c r="N40" i="32"/>
  <c r="I41" i="40"/>
  <c r="I29" i="31"/>
  <c r="P26" i="32"/>
  <c r="P39" i="32"/>
  <c r="Q26" i="31"/>
  <c r="H24" i="32"/>
  <c r="H42" i="35"/>
  <c r="H43" i="35" s="1"/>
  <c r="H37" i="32"/>
  <c r="D30" i="31"/>
  <c r="D41" i="41"/>
  <c r="C31" i="31" l="1"/>
  <c r="C41" i="42"/>
  <c r="O31" i="31"/>
  <c r="O41" i="42"/>
  <c r="P30" i="31"/>
  <c r="P41" i="41"/>
  <c r="O42" i="37"/>
  <c r="O43" i="37" s="1"/>
  <c r="O26" i="32"/>
  <c r="O39" i="32"/>
  <c r="G41" i="42"/>
  <c r="G31" i="31"/>
  <c r="B32" i="31"/>
  <c r="B41" i="59" s="1"/>
  <c r="B41" i="43"/>
  <c r="H31" i="31"/>
  <c r="H41" i="42"/>
  <c r="G27" i="32"/>
  <c r="G42" i="38"/>
  <c r="G43" i="38" s="1"/>
  <c r="G40" i="32"/>
  <c r="K31" i="31"/>
  <c r="K41" i="42"/>
  <c r="I27" i="32"/>
  <c r="I42" i="38"/>
  <c r="I43" i="38" s="1"/>
  <c r="I40" i="32"/>
  <c r="J41" i="32"/>
  <c r="J28" i="32"/>
  <c r="J42" i="39"/>
  <c r="J43" i="39" s="1"/>
  <c r="E43" i="38"/>
  <c r="C18" i="61"/>
  <c r="D18" i="61"/>
  <c r="E18" i="61"/>
  <c r="D41" i="42"/>
  <c r="D31" i="31"/>
  <c r="H25" i="32"/>
  <c r="H42" i="37" s="1"/>
  <c r="H43" i="37" s="1"/>
  <c r="H42" i="36"/>
  <c r="H43" i="36" s="1"/>
  <c r="H38" i="32"/>
  <c r="I30" i="31"/>
  <c r="I41" i="41"/>
  <c r="J32" i="31"/>
  <c r="J41" i="43"/>
  <c r="E28" i="32"/>
  <c r="E42" i="39"/>
  <c r="N30" i="31"/>
  <c r="N41" i="41"/>
  <c r="R23" i="32"/>
  <c r="R42" i="28"/>
  <c r="R43" i="28" s="1"/>
  <c r="M47" i="28"/>
  <c r="Q43" i="28"/>
  <c r="I47" i="28"/>
  <c r="I48" i="28" s="1"/>
  <c r="M48" i="3"/>
  <c r="L32" i="31"/>
  <c r="L41" i="43"/>
  <c r="D38" i="32"/>
  <c r="D25" i="32"/>
  <c r="D42" i="37" s="1"/>
  <c r="D43" i="37" s="1"/>
  <c r="D42" i="36"/>
  <c r="D43" i="36" s="1"/>
  <c r="E41" i="39"/>
  <c r="E43" i="39" s="1"/>
  <c r="E41" i="32"/>
  <c r="E28" i="31"/>
  <c r="B39" i="32"/>
  <c r="B26" i="32"/>
  <c r="C42" i="36"/>
  <c r="C43" i="36" s="1"/>
  <c r="C25" i="32"/>
  <c r="C42" i="37" s="1"/>
  <c r="C43" i="37" s="1"/>
  <c r="C38" i="32"/>
  <c r="Q41" i="38"/>
  <c r="Q27" i="31"/>
  <c r="P42" i="38"/>
  <c r="P43" i="38" s="1"/>
  <c r="P27" i="32"/>
  <c r="P40" i="32"/>
  <c r="N28" i="32"/>
  <c r="N42" i="39"/>
  <c r="N43" i="39" s="1"/>
  <c r="N41" i="32"/>
  <c r="L25" i="32"/>
  <c r="L42" i="37" s="1"/>
  <c r="L43" i="37" s="1"/>
  <c r="L42" i="36"/>
  <c r="L43" i="36" s="1"/>
  <c r="L38" i="32"/>
  <c r="I46" i="36"/>
  <c r="F30" i="31"/>
  <c r="F41" i="41"/>
  <c r="R32" i="31"/>
  <c r="R41" i="59" s="1"/>
  <c r="R41" i="43"/>
  <c r="F25" i="32"/>
  <c r="F42" i="37" s="1"/>
  <c r="F43" i="37" s="1"/>
  <c r="F42" i="36"/>
  <c r="F43" i="36" s="1"/>
  <c r="F38" i="32"/>
  <c r="M30" i="31"/>
  <c r="M41" i="41"/>
  <c r="Q24" i="32"/>
  <c r="Q42" i="35"/>
  <c r="Q37" i="32"/>
  <c r="R37" i="32" s="1"/>
  <c r="M26" i="32"/>
  <c r="M39" i="32"/>
  <c r="B37" i="61"/>
  <c r="A38" i="61"/>
  <c r="K39" i="32"/>
  <c r="K26" i="32"/>
  <c r="B43" i="36"/>
  <c r="M46" i="36"/>
  <c r="C32" i="31" l="1"/>
  <c r="C41" i="59" s="1"/>
  <c r="C41" i="43"/>
  <c r="P41" i="42"/>
  <c r="P31" i="31"/>
  <c r="O32" i="31"/>
  <c r="O41" i="59" s="1"/>
  <c r="O41" i="43"/>
  <c r="J42" i="32"/>
  <c r="J29" i="32"/>
  <c r="J42" i="40"/>
  <c r="J43" i="40" s="1"/>
  <c r="I42" i="39"/>
  <c r="I43" i="39" s="1"/>
  <c r="I28" i="32"/>
  <c r="I41" i="32"/>
  <c r="K41" i="43"/>
  <c r="K32" i="31"/>
  <c r="K41" i="59" s="1"/>
  <c r="H32" i="31"/>
  <c r="H41" i="59" s="1"/>
  <c r="H41" i="43"/>
  <c r="O40" i="32"/>
  <c r="O27" i="32"/>
  <c r="O42" i="38"/>
  <c r="O43" i="38" s="1"/>
  <c r="G41" i="32"/>
  <c r="G28" i="32"/>
  <c r="G42" i="39"/>
  <c r="G43" i="39" s="1"/>
  <c r="G41" i="43"/>
  <c r="G32" i="31"/>
  <c r="G41" i="59" s="1"/>
  <c r="K42" i="38"/>
  <c r="K43" i="38" s="1"/>
  <c r="K40" i="32"/>
  <c r="K27" i="32"/>
  <c r="A39" i="61"/>
  <c r="B38" i="61"/>
  <c r="M27" i="32"/>
  <c r="M42" i="38"/>
  <c r="M43" i="38" s="1"/>
  <c r="M40" i="32"/>
  <c r="Q25" i="32"/>
  <c r="Q42" i="36"/>
  <c r="Q38" i="32"/>
  <c r="R38" i="32" s="1"/>
  <c r="M41" i="42"/>
  <c r="M31" i="31"/>
  <c r="F41" i="42"/>
  <c r="F31" i="31"/>
  <c r="L26" i="32"/>
  <c r="L39" i="32"/>
  <c r="Q41" i="39"/>
  <c r="Q28" i="31"/>
  <c r="C26" i="32"/>
  <c r="C39" i="32"/>
  <c r="B42" i="38"/>
  <c r="B40" i="32"/>
  <c r="B27" i="32"/>
  <c r="N41" i="42"/>
  <c r="N31" i="31"/>
  <c r="E42" i="40"/>
  <c r="E29" i="32"/>
  <c r="J41" i="59"/>
  <c r="I41" i="42"/>
  <c r="I31" i="31"/>
  <c r="D32" i="31"/>
  <c r="D41" i="43"/>
  <c r="I46" i="37"/>
  <c r="M47" i="35"/>
  <c r="Q43" i="35"/>
  <c r="F26" i="32"/>
  <c r="F39" i="32"/>
  <c r="N42" i="40"/>
  <c r="N43" i="40" s="1"/>
  <c r="N29" i="32"/>
  <c r="N42" i="32"/>
  <c r="P42" i="39"/>
  <c r="P43" i="39" s="1"/>
  <c r="P28" i="32"/>
  <c r="P41" i="32"/>
  <c r="M46" i="37"/>
  <c r="E29" i="31"/>
  <c r="E42" i="32"/>
  <c r="E41" i="40"/>
  <c r="E43" i="40" s="1"/>
  <c r="D26" i="32"/>
  <c r="D39" i="32"/>
  <c r="L41" i="59"/>
  <c r="I47" i="35"/>
  <c r="I48" i="35" s="1"/>
  <c r="M48" i="28"/>
  <c r="R24" i="32"/>
  <c r="R42" i="35"/>
  <c r="R43" i="35" s="1"/>
  <c r="H26" i="32"/>
  <c r="H39" i="32"/>
  <c r="C19" i="61"/>
  <c r="E19" i="61" s="1"/>
  <c r="D19" i="61"/>
  <c r="P41" i="43" l="1"/>
  <c r="P32" i="31"/>
  <c r="P41" i="59" s="1"/>
  <c r="G29" i="32"/>
  <c r="G42" i="32"/>
  <c r="G42" i="40"/>
  <c r="G43" i="40" s="1"/>
  <c r="O42" i="39"/>
  <c r="O43" i="39" s="1"/>
  <c r="O28" i="32"/>
  <c r="O41" i="32"/>
  <c r="J43" i="32"/>
  <c r="J42" i="41"/>
  <c r="J43" i="41" s="1"/>
  <c r="J30" i="32"/>
  <c r="I29" i="32"/>
  <c r="I42" i="40"/>
  <c r="I43" i="40" s="1"/>
  <c r="I42" i="32"/>
  <c r="H27" i="32"/>
  <c r="H42" i="38"/>
  <c r="H43" i="38" s="1"/>
  <c r="H40" i="32"/>
  <c r="D27" i="32"/>
  <c r="D42" i="38"/>
  <c r="D43" i="38" s="1"/>
  <c r="D40" i="32"/>
  <c r="E41" i="41"/>
  <c r="E30" i="31"/>
  <c r="E43" i="32"/>
  <c r="N30" i="32"/>
  <c r="N42" i="41"/>
  <c r="N43" i="41" s="1"/>
  <c r="N43" i="32"/>
  <c r="F42" i="38"/>
  <c r="F43" i="38" s="1"/>
  <c r="F27" i="32"/>
  <c r="F40" i="32"/>
  <c r="D41" i="59"/>
  <c r="I32" i="31"/>
  <c r="I41" i="43"/>
  <c r="E30" i="32"/>
  <c r="E42" i="41"/>
  <c r="N32" i="31"/>
  <c r="N41" i="43"/>
  <c r="B41" i="32"/>
  <c r="B28" i="32"/>
  <c r="B42" i="39"/>
  <c r="M46" i="38"/>
  <c r="B43" i="38"/>
  <c r="Q29" i="31"/>
  <c r="Q41" i="40"/>
  <c r="L40" i="32"/>
  <c r="L27" i="32"/>
  <c r="L42" i="38"/>
  <c r="L43" i="38" s="1"/>
  <c r="F32" i="31"/>
  <c r="F41" i="43"/>
  <c r="Q26" i="32"/>
  <c r="Q39" i="32"/>
  <c r="R39" i="32" s="1"/>
  <c r="K28" i="32"/>
  <c r="K42" i="39"/>
  <c r="K43" i="39" s="1"/>
  <c r="K41" i="32"/>
  <c r="D20" i="61"/>
  <c r="C20" i="61"/>
  <c r="E20" i="61" s="1"/>
  <c r="R25" i="32"/>
  <c r="R42" i="36"/>
  <c r="R43" i="36" s="1"/>
  <c r="I46" i="38"/>
  <c r="P42" i="32"/>
  <c r="P42" i="40"/>
  <c r="P43" i="40" s="1"/>
  <c r="P29" i="32"/>
  <c r="I47" i="36"/>
  <c r="I48" i="36" s="1"/>
  <c r="M48" i="35"/>
  <c r="C27" i="32"/>
  <c r="C42" i="38"/>
  <c r="C43" i="38" s="1"/>
  <c r="C40" i="32"/>
  <c r="M32" i="31"/>
  <c r="M41" i="43"/>
  <c r="M47" i="36"/>
  <c r="Q43" i="36"/>
  <c r="M28" i="32"/>
  <c r="M42" i="39"/>
  <c r="M43" i="39" s="1"/>
  <c r="M41" i="32"/>
  <c r="B39" i="61"/>
  <c r="A40" i="61"/>
  <c r="I30" i="32" l="1"/>
  <c r="I42" i="41"/>
  <c r="I43" i="41" s="1"/>
  <c r="I43" i="32"/>
  <c r="J44" i="32"/>
  <c r="J42" i="42"/>
  <c r="J43" i="42" s="1"/>
  <c r="J31" i="32"/>
  <c r="O42" i="32"/>
  <c r="O42" i="40"/>
  <c r="O43" i="40" s="1"/>
  <c r="O29" i="32"/>
  <c r="G30" i="32"/>
  <c r="G42" i="41"/>
  <c r="G43" i="41" s="1"/>
  <c r="G43" i="32"/>
  <c r="C21" i="61"/>
  <c r="D21" i="61"/>
  <c r="E21" i="61"/>
  <c r="M41" i="59"/>
  <c r="C42" i="39"/>
  <c r="C43" i="39" s="1"/>
  <c r="C41" i="32"/>
  <c r="C28" i="32"/>
  <c r="P30" i="32"/>
  <c r="P43" i="32"/>
  <c r="P42" i="41"/>
  <c r="P43" i="41" s="1"/>
  <c r="R26" i="32"/>
  <c r="M47" i="37"/>
  <c r="F41" i="59"/>
  <c r="L42" i="39"/>
  <c r="L43" i="39" s="1"/>
  <c r="L28" i="32"/>
  <c r="L41" i="32"/>
  <c r="B43" i="39"/>
  <c r="M46" i="39"/>
  <c r="E42" i="42"/>
  <c r="E31" i="32"/>
  <c r="F28" i="32"/>
  <c r="F42" i="39"/>
  <c r="F43" i="39" s="1"/>
  <c r="F41" i="32"/>
  <c r="N31" i="32"/>
  <c r="N42" i="42"/>
  <c r="N43" i="42" s="1"/>
  <c r="N44" i="32"/>
  <c r="E44" i="32"/>
  <c r="E41" i="42"/>
  <c r="E43" i="42" s="1"/>
  <c r="E31" i="31"/>
  <c r="D42" i="39"/>
  <c r="D43" i="39" s="1"/>
  <c r="D28" i="32"/>
  <c r="D41" i="32"/>
  <c r="A41" i="61"/>
  <c r="B40" i="61"/>
  <c r="M42" i="40"/>
  <c r="M43" i="40" s="1"/>
  <c r="M29" i="32"/>
  <c r="M42" i="32"/>
  <c r="I47" i="37"/>
  <c r="I48" i="37" s="1"/>
  <c r="M48" i="36"/>
  <c r="K29" i="32"/>
  <c r="K42" i="40"/>
  <c r="K43" i="40" s="1"/>
  <c r="K42" i="32"/>
  <c r="Q27" i="32"/>
  <c r="Q42" i="38"/>
  <c r="Q40" i="32"/>
  <c r="R40" i="32" s="1"/>
  <c r="Q30" i="31"/>
  <c r="Q41" i="41"/>
  <c r="I46" i="39"/>
  <c r="B42" i="32"/>
  <c r="B42" i="40"/>
  <c r="B29" i="32"/>
  <c r="N41" i="59"/>
  <c r="I41" i="59"/>
  <c r="E43" i="41"/>
  <c r="H42" i="39"/>
  <c r="H43" i="39" s="1"/>
  <c r="H28" i="32"/>
  <c r="H41" i="32"/>
  <c r="O30" i="32" l="1"/>
  <c r="O43" i="32"/>
  <c r="O42" i="41"/>
  <c r="O43" i="41" s="1"/>
  <c r="I42" i="42"/>
  <c r="I43" i="42" s="1"/>
  <c r="I31" i="32"/>
  <c r="I44" i="32"/>
  <c r="G42" i="42"/>
  <c r="G43" i="42" s="1"/>
  <c r="G44" i="32"/>
  <c r="G31" i="32"/>
  <c r="J32" i="32"/>
  <c r="J45" i="32"/>
  <c r="J42" i="43"/>
  <c r="J43" i="43" s="1"/>
  <c r="M46" i="40"/>
  <c r="B43" i="40"/>
  <c r="Q28" i="32"/>
  <c r="Q42" i="39"/>
  <c r="Q41" i="32"/>
  <c r="R41" i="32" s="1"/>
  <c r="A42" i="61"/>
  <c r="B41" i="61"/>
  <c r="L29" i="32"/>
  <c r="L42" i="40"/>
  <c r="L43" i="40" s="1"/>
  <c r="L42" i="32"/>
  <c r="Q41" i="42"/>
  <c r="Q31" i="31"/>
  <c r="N42" i="43"/>
  <c r="N43" i="43" s="1"/>
  <c r="N32" i="32"/>
  <c r="N45" i="32"/>
  <c r="E32" i="32"/>
  <c r="E42" i="59" s="1"/>
  <c r="E42" i="43"/>
  <c r="I46" i="40"/>
  <c r="R42" i="38"/>
  <c r="R43" i="38" s="1"/>
  <c r="R27" i="32"/>
  <c r="C29" i="32"/>
  <c r="C42" i="40"/>
  <c r="C43" i="40" s="1"/>
  <c r="C42" i="32"/>
  <c r="H29" i="32"/>
  <c r="H42" i="32"/>
  <c r="H42" i="40"/>
  <c r="H43" i="40" s="1"/>
  <c r="B43" i="32"/>
  <c r="B30" i="32"/>
  <c r="B42" i="41"/>
  <c r="M47" i="38"/>
  <c r="Q43" i="38"/>
  <c r="K43" i="32"/>
  <c r="K42" i="41"/>
  <c r="K43" i="41" s="1"/>
  <c r="K30" i="32"/>
  <c r="M42" i="41"/>
  <c r="M43" i="41" s="1"/>
  <c r="M30" i="32"/>
  <c r="M43" i="32"/>
  <c r="D29" i="32"/>
  <c r="D42" i="40"/>
  <c r="D43" i="40" s="1"/>
  <c r="D42" i="32"/>
  <c r="E32" i="31"/>
  <c r="E41" i="43"/>
  <c r="E45" i="32"/>
  <c r="F42" i="40"/>
  <c r="F43" i="40" s="1"/>
  <c r="F29" i="32"/>
  <c r="F42" i="32"/>
  <c r="I47" i="38"/>
  <c r="I48" i="38" s="1"/>
  <c r="M48" i="37"/>
  <c r="P31" i="32"/>
  <c r="P42" i="42"/>
  <c r="P43" i="42" s="1"/>
  <c r="P44" i="32"/>
  <c r="C22" i="61"/>
  <c r="D22" i="61"/>
  <c r="E22" i="61"/>
  <c r="G42" i="43" l="1"/>
  <c r="G43" i="43" s="1"/>
  <c r="G32" i="32"/>
  <c r="G45" i="32"/>
  <c r="J42" i="59"/>
  <c r="J43" i="59" s="1"/>
  <c r="J46" i="32"/>
  <c r="I32" i="32"/>
  <c r="I42" i="43"/>
  <c r="I43" i="43" s="1"/>
  <c r="I45" i="32"/>
  <c r="O31" i="32"/>
  <c r="O42" i="42"/>
  <c r="O43" i="42" s="1"/>
  <c r="O44" i="32"/>
  <c r="P32" i="32"/>
  <c r="P42" i="43"/>
  <c r="P43" i="43" s="1"/>
  <c r="P45" i="32"/>
  <c r="F30" i="32"/>
  <c r="F42" i="41"/>
  <c r="F43" i="41" s="1"/>
  <c r="F43" i="32"/>
  <c r="E41" i="59"/>
  <c r="E43" i="59" s="1"/>
  <c r="E46" i="32"/>
  <c r="B31" i="32"/>
  <c r="B42" i="42"/>
  <c r="B44" i="32"/>
  <c r="H42" i="41"/>
  <c r="H43" i="41" s="1"/>
  <c r="H30" i="32"/>
  <c r="H43" i="32"/>
  <c r="C42" i="41"/>
  <c r="C43" i="41" s="1"/>
  <c r="C43" i="32"/>
  <c r="C30" i="32"/>
  <c r="Q41" i="43"/>
  <c r="Q32" i="31"/>
  <c r="B42" i="61"/>
  <c r="A43" i="61"/>
  <c r="M47" i="39"/>
  <c r="Q43" i="39"/>
  <c r="C23" i="61"/>
  <c r="E23" i="61" s="1"/>
  <c r="D23" i="61"/>
  <c r="E43" i="43"/>
  <c r="D42" i="41"/>
  <c r="D43" i="41" s="1"/>
  <c r="D30" i="32"/>
  <c r="D43" i="32"/>
  <c r="M42" i="42"/>
  <c r="M43" i="42" s="1"/>
  <c r="M31" i="32"/>
  <c r="M44" i="32"/>
  <c r="K42" i="42"/>
  <c r="K43" i="42" s="1"/>
  <c r="K44" i="32"/>
  <c r="K31" i="32"/>
  <c r="I47" i="39"/>
  <c r="I48" i="39" s="1"/>
  <c r="M48" i="38"/>
  <c r="B43" i="41"/>
  <c r="M46" i="41"/>
  <c r="R42" i="39"/>
  <c r="R43" i="39" s="1"/>
  <c r="R28" i="32"/>
  <c r="N42" i="59"/>
  <c r="N43" i="59" s="1"/>
  <c r="N46" i="32"/>
  <c r="L42" i="41"/>
  <c r="L43" i="41" s="1"/>
  <c r="L30" i="32"/>
  <c r="L43" i="32"/>
  <c r="Q42" i="40"/>
  <c r="Q29" i="32"/>
  <c r="Q42" i="32"/>
  <c r="R42" i="32" s="1"/>
  <c r="I46" i="41"/>
  <c r="I42" i="59" l="1"/>
  <c r="I43" i="59" s="1"/>
  <c r="I46" i="32"/>
  <c r="G42" i="59"/>
  <c r="G43" i="59" s="1"/>
  <c r="G46" i="32"/>
  <c r="O32" i="32"/>
  <c r="O45" i="32"/>
  <c r="O42" i="43"/>
  <c r="O43" i="43" s="1"/>
  <c r="M47" i="40"/>
  <c r="Q43" i="40"/>
  <c r="L31" i="32"/>
  <c r="L42" i="42"/>
  <c r="L43" i="42" s="1"/>
  <c r="L44" i="32"/>
  <c r="R42" i="40"/>
  <c r="R43" i="40" s="1"/>
  <c r="R29" i="32"/>
  <c r="D31" i="32"/>
  <c r="D42" i="42"/>
  <c r="D43" i="42" s="1"/>
  <c r="D44" i="32"/>
  <c r="A44" i="61"/>
  <c r="B43" i="61"/>
  <c r="B43" i="42"/>
  <c r="M46" i="42"/>
  <c r="F31" i="32"/>
  <c r="F42" i="42"/>
  <c r="F43" i="42" s="1"/>
  <c r="F44" i="32"/>
  <c r="Q42" i="41"/>
  <c r="Q30" i="32"/>
  <c r="Q43" i="32"/>
  <c r="R43" i="32" s="1"/>
  <c r="I46" i="42"/>
  <c r="K32" i="32"/>
  <c r="K42" i="43"/>
  <c r="K43" i="43" s="1"/>
  <c r="K45" i="32"/>
  <c r="M32" i="32"/>
  <c r="M42" i="43"/>
  <c r="M43" i="43" s="1"/>
  <c r="M45" i="32"/>
  <c r="C24" i="61"/>
  <c r="E24" i="61" s="1"/>
  <c r="D24" i="61"/>
  <c r="I47" i="40"/>
  <c r="I48" i="40" s="1"/>
  <c r="M48" i="39"/>
  <c r="Q41" i="59"/>
  <c r="C42" i="42"/>
  <c r="C43" i="42" s="1"/>
  <c r="C31" i="32"/>
  <c r="C44" i="32"/>
  <c r="H31" i="32"/>
  <c r="H42" i="42"/>
  <c r="H43" i="42" s="1"/>
  <c r="H44" i="32"/>
  <c r="B42" i="43"/>
  <c r="B32" i="32"/>
  <c r="B45" i="32"/>
  <c r="P42" i="59"/>
  <c r="P43" i="59" s="1"/>
  <c r="P46" i="32"/>
  <c r="O42" i="59" l="1"/>
  <c r="O43" i="59" s="1"/>
  <c r="O46" i="32"/>
  <c r="B46" i="32"/>
  <c r="B42" i="59"/>
  <c r="M42" i="59"/>
  <c r="M43" i="59" s="1"/>
  <c r="M46" i="32"/>
  <c r="M47" i="41"/>
  <c r="Q43" i="41"/>
  <c r="F42" i="43"/>
  <c r="F43" i="43" s="1"/>
  <c r="F32" i="32"/>
  <c r="F45" i="32"/>
  <c r="D42" i="43"/>
  <c r="D43" i="43" s="1"/>
  <c r="D32" i="32"/>
  <c r="D45" i="32"/>
  <c r="B43" i="43"/>
  <c r="M46" i="43"/>
  <c r="H32" i="32"/>
  <c r="H45" i="32"/>
  <c r="H42" i="43"/>
  <c r="H43" i="43" s="1"/>
  <c r="C42" i="43"/>
  <c r="C43" i="43" s="1"/>
  <c r="C45" i="32"/>
  <c r="C32" i="32"/>
  <c r="C25" i="61"/>
  <c r="D25" i="61"/>
  <c r="E25" i="61"/>
  <c r="K42" i="59"/>
  <c r="K43" i="59" s="1"/>
  <c r="K46" i="32"/>
  <c r="Q31" i="32"/>
  <c r="Q42" i="42"/>
  <c r="Q44" i="32"/>
  <c r="R44" i="32" s="1"/>
  <c r="I46" i="43"/>
  <c r="A45" i="61"/>
  <c r="B44" i="61"/>
  <c r="R42" i="41"/>
  <c r="R43" i="41" s="1"/>
  <c r="R30" i="32"/>
  <c r="L42" i="43"/>
  <c r="L43" i="43" s="1"/>
  <c r="L32" i="32"/>
  <c r="L45" i="32"/>
  <c r="I47" i="41"/>
  <c r="I48" i="41" s="1"/>
  <c r="M48" i="40"/>
  <c r="B45" i="61" l="1"/>
  <c r="A46" i="61"/>
  <c r="M47" i="42"/>
  <c r="Q43" i="42"/>
  <c r="C42" i="59"/>
  <c r="C43" i="59" s="1"/>
  <c r="C46" i="32"/>
  <c r="I46" i="59"/>
  <c r="D42" i="59"/>
  <c r="D43" i="59" s="1"/>
  <c r="D46" i="32"/>
  <c r="I47" i="42"/>
  <c r="I48" i="42" s="1"/>
  <c r="M48" i="41"/>
  <c r="M46" i="59"/>
  <c r="B43" i="59"/>
  <c r="L42" i="59"/>
  <c r="L43" i="59" s="1"/>
  <c r="L46" i="32"/>
  <c r="R31" i="32"/>
  <c r="R42" i="42"/>
  <c r="R43" i="42" s="1"/>
  <c r="Q32" i="32"/>
  <c r="Q42" i="43"/>
  <c r="Q45" i="32"/>
  <c r="R45" i="32" s="1"/>
  <c r="C26" i="61"/>
  <c r="E26" i="61" s="1"/>
  <c r="D26" i="61"/>
  <c r="H42" i="59"/>
  <c r="H43" i="59" s="1"/>
  <c r="H46" i="32"/>
  <c r="F42" i="59"/>
  <c r="F43" i="59" s="1"/>
  <c r="F46" i="32"/>
  <c r="C27" i="61" l="1"/>
  <c r="E27" i="61" s="1"/>
  <c r="D27" i="61"/>
  <c r="Q42" i="59"/>
  <c r="Q46" i="32"/>
  <c r="R46" i="32" s="1"/>
  <c r="R42" i="43"/>
  <c r="R43" i="43" s="1"/>
  <c r="R32" i="32"/>
  <c r="R42" i="59" s="1"/>
  <c r="R43" i="59" s="1"/>
  <c r="I47" i="43"/>
  <c r="I48" i="43" s="1"/>
  <c r="M48" i="42"/>
  <c r="A47" i="61"/>
  <c r="B46" i="61"/>
  <c r="M47" i="43"/>
  <c r="Q43" i="43"/>
  <c r="C28" i="61" l="1"/>
  <c r="D28" i="61"/>
  <c r="E28" i="61"/>
  <c r="I47" i="59"/>
  <c r="I48" i="59" s="1"/>
  <c r="M48" i="43"/>
  <c r="B47" i="61"/>
  <c r="A48" i="61"/>
  <c r="M47" i="59"/>
  <c r="M48" i="59" s="1"/>
  <c r="Q43" i="59"/>
  <c r="A49" i="61" l="1"/>
  <c r="B48" i="61"/>
  <c r="C29" i="61"/>
  <c r="E29" i="61" s="1"/>
  <c r="D29" i="61"/>
  <c r="D30" i="61" l="1"/>
  <c r="C30" i="61"/>
  <c r="E30" i="61" s="1"/>
  <c r="A50" i="61"/>
  <c r="B49" i="61"/>
  <c r="B50" i="61" l="1"/>
  <c r="A51" i="61"/>
  <c r="C31" i="61"/>
  <c r="E31" i="61" s="1"/>
  <c r="D31" i="61"/>
  <c r="D32" i="61" l="1"/>
  <c r="C32" i="61"/>
  <c r="E32" i="61" s="1"/>
  <c r="B51" i="61"/>
  <c r="A52" i="61"/>
  <c r="C33" i="61" l="1"/>
  <c r="E33" i="61" s="1"/>
  <c r="D33" i="61"/>
  <c r="A53" i="61"/>
  <c r="B52" i="61"/>
  <c r="D34" i="61" l="1"/>
  <c r="C34" i="61"/>
  <c r="E34" i="61" s="1"/>
  <c r="B53" i="61"/>
  <c r="A54" i="61"/>
  <c r="C35" i="61" l="1"/>
  <c r="E35" i="61" s="1"/>
  <c r="D35" i="61"/>
  <c r="A55" i="61"/>
  <c r="B54" i="61"/>
  <c r="D36" i="61" l="1"/>
  <c r="C36" i="61"/>
  <c r="E36" i="61" s="1"/>
  <c r="B55" i="61"/>
  <c r="A56" i="61"/>
  <c r="C37" i="61" l="1"/>
  <c r="E37" i="61" s="1"/>
  <c r="D37" i="61"/>
  <c r="A57" i="61"/>
  <c r="B56" i="61"/>
  <c r="D38" i="61" l="1"/>
  <c r="C38" i="61"/>
  <c r="E38" i="61" s="1"/>
  <c r="A58" i="61"/>
  <c r="B57" i="61"/>
  <c r="C39" i="61" l="1"/>
  <c r="E39" i="61" s="1"/>
  <c r="D39" i="61"/>
  <c r="B58" i="61"/>
  <c r="A59" i="61"/>
  <c r="D40" i="61" l="1"/>
  <c r="E40" i="61"/>
  <c r="C40" i="61"/>
  <c r="A60" i="61"/>
  <c r="B59" i="61"/>
  <c r="A61" i="61" l="1"/>
  <c r="B60" i="61"/>
  <c r="C41" i="61"/>
  <c r="E41" i="61" s="1"/>
  <c r="D41" i="61"/>
  <c r="D42" i="61" l="1"/>
  <c r="E42" i="61"/>
  <c r="C42" i="61"/>
  <c r="B61" i="61"/>
  <c r="A62" i="61"/>
  <c r="C43" i="61" l="1"/>
  <c r="E43" i="61" s="1"/>
  <c r="D43" i="61"/>
  <c r="A63" i="61"/>
  <c r="B62" i="61"/>
  <c r="D44" i="61" l="1"/>
  <c r="C44" i="61"/>
  <c r="E44" i="61" s="1"/>
  <c r="A64" i="61"/>
  <c r="B63" i="61"/>
  <c r="C45" i="61" l="1"/>
  <c r="E45" i="61" s="1"/>
  <c r="D45" i="61"/>
  <c r="A65" i="61"/>
  <c r="B64" i="61"/>
  <c r="D46" i="61" l="1"/>
  <c r="E46" i="61"/>
  <c r="C46" i="61"/>
  <c r="A66" i="61"/>
  <c r="B65" i="61"/>
  <c r="C47" i="61" l="1"/>
  <c r="E47" i="61" s="1"/>
  <c r="D47" i="61"/>
  <c r="A67" i="61"/>
  <c r="B66" i="61"/>
  <c r="D48" i="61" l="1"/>
  <c r="C48" i="61"/>
  <c r="E48" i="61" s="1"/>
  <c r="A68" i="61"/>
  <c r="B67" i="61"/>
  <c r="C49" i="61" l="1"/>
  <c r="E49" i="61" s="1"/>
  <c r="D49" i="61"/>
  <c r="A69" i="61"/>
  <c r="B68" i="61"/>
  <c r="D50" i="61" l="1"/>
  <c r="E50" i="61"/>
  <c r="C50" i="61"/>
  <c r="B69" i="61"/>
  <c r="A70" i="61"/>
  <c r="C51" i="61" l="1"/>
  <c r="E51" i="61" s="1"/>
  <c r="D51" i="61"/>
  <c r="A71" i="61"/>
  <c r="B70" i="61"/>
  <c r="D52" i="61" l="1"/>
  <c r="E52" i="61"/>
  <c r="C52" i="61"/>
  <c r="A72" i="61"/>
  <c r="B71" i="61"/>
  <c r="A73" i="61" l="1"/>
  <c r="B72" i="61"/>
  <c r="C53" i="61"/>
  <c r="E53" i="61" s="1"/>
  <c r="D53" i="61"/>
  <c r="D54" i="61" l="1"/>
  <c r="C54" i="61"/>
  <c r="E54" i="61" s="1"/>
  <c r="A74" i="61"/>
  <c r="B73" i="61"/>
  <c r="C55" i="61" l="1"/>
  <c r="E55" i="61" s="1"/>
  <c r="D55" i="61"/>
  <c r="A75" i="61"/>
  <c r="B74" i="61"/>
  <c r="D56" i="61" l="1"/>
  <c r="C56" i="61"/>
  <c r="E56" i="61" s="1"/>
  <c r="A76" i="61"/>
  <c r="B75" i="61"/>
  <c r="C57" i="61" l="1"/>
  <c r="E57" i="61" s="1"/>
  <c r="D57" i="61"/>
  <c r="A77" i="61"/>
  <c r="B76" i="61"/>
  <c r="D58" i="61" l="1"/>
  <c r="E58" i="61"/>
  <c r="C58" i="61"/>
  <c r="B77" i="61"/>
  <c r="A78" i="61"/>
  <c r="C59" i="61" l="1"/>
  <c r="E59" i="61" s="1"/>
  <c r="D59" i="61"/>
  <c r="A79" i="61"/>
  <c r="B78" i="61"/>
  <c r="D60" i="61" l="1"/>
  <c r="E60" i="61"/>
  <c r="C60" i="61"/>
  <c r="A80" i="61"/>
  <c r="B79" i="61"/>
  <c r="C61" i="61" l="1"/>
  <c r="E61" i="61" s="1"/>
  <c r="D61" i="61"/>
  <c r="A81" i="61"/>
  <c r="B80" i="61"/>
  <c r="D62" i="61" l="1"/>
  <c r="E62" i="61"/>
  <c r="C62" i="61"/>
  <c r="A82" i="61"/>
  <c r="B81" i="61"/>
  <c r="C63" i="61" l="1"/>
  <c r="E63" i="61" s="1"/>
  <c r="D63" i="61"/>
  <c r="A83" i="61"/>
  <c r="B82" i="61"/>
  <c r="D64" i="61" l="1"/>
  <c r="E64" i="61"/>
  <c r="C64" i="61"/>
  <c r="A84" i="61"/>
  <c r="B83" i="61"/>
  <c r="C65" i="61" l="1"/>
  <c r="E65" i="61" s="1"/>
  <c r="D65" i="61"/>
  <c r="A85" i="61"/>
  <c r="B84" i="61"/>
  <c r="D66" i="61" l="1"/>
  <c r="E66" i="61"/>
  <c r="C66" i="61"/>
  <c r="A86" i="61"/>
  <c r="B85" i="61"/>
  <c r="C67" i="61" l="1"/>
  <c r="E67" i="61" s="1"/>
  <c r="D67" i="61"/>
  <c r="A87" i="61"/>
  <c r="B86" i="61"/>
  <c r="D68" i="61" l="1"/>
  <c r="E68" i="61"/>
  <c r="C68" i="61"/>
  <c r="B87" i="61"/>
  <c r="A88" i="61"/>
  <c r="C69" i="61" l="1"/>
  <c r="E69" i="61" s="1"/>
  <c r="D69" i="61"/>
  <c r="A89" i="61"/>
  <c r="B88" i="61"/>
  <c r="D70" i="61" l="1"/>
  <c r="E70" i="61"/>
  <c r="C70" i="61"/>
  <c r="B89" i="61"/>
  <c r="A90" i="61"/>
  <c r="C71" i="61" l="1"/>
  <c r="E71" i="61" s="1"/>
  <c r="D71" i="61"/>
  <c r="A91" i="61"/>
  <c r="B90" i="61"/>
  <c r="D72" i="61" l="1"/>
  <c r="E72" i="61"/>
  <c r="C72" i="61"/>
  <c r="A92" i="61"/>
  <c r="B91" i="61"/>
  <c r="A93" i="61" l="1"/>
  <c r="B92" i="61"/>
  <c r="C73" i="61"/>
  <c r="E73" i="61" s="1"/>
  <c r="D73" i="61"/>
  <c r="D74" i="61" l="1"/>
  <c r="E74" i="61"/>
  <c r="C74" i="61"/>
  <c r="A94" i="61"/>
  <c r="B93" i="61"/>
  <c r="A95" i="61" l="1"/>
  <c r="B94" i="61"/>
  <c r="C75" i="61"/>
  <c r="E75" i="61" s="1"/>
  <c r="D75" i="61"/>
  <c r="D76" i="61" l="1"/>
  <c r="C76" i="61"/>
  <c r="E76" i="61" s="1"/>
  <c r="B95" i="61"/>
  <c r="A96" i="61"/>
  <c r="C77" i="61" l="1"/>
  <c r="E77" i="61" s="1"/>
  <c r="D77" i="61"/>
  <c r="A97" i="61"/>
  <c r="B96" i="61"/>
  <c r="D78" i="61" l="1"/>
  <c r="E78" i="61"/>
  <c r="C78" i="61"/>
  <c r="A98" i="61"/>
  <c r="B97" i="61"/>
  <c r="A99" i="61" l="1"/>
  <c r="B98" i="61"/>
  <c r="C79" i="61"/>
  <c r="E79" i="61" s="1"/>
  <c r="D79" i="61"/>
  <c r="D80" i="61" l="1"/>
  <c r="E80" i="61"/>
  <c r="C80" i="61"/>
  <c r="A100" i="61"/>
  <c r="B99" i="61"/>
  <c r="A101" i="61" l="1"/>
  <c r="B100" i="61"/>
  <c r="C81" i="61"/>
  <c r="E81" i="61" s="1"/>
  <c r="D81" i="61"/>
  <c r="D82" i="61" l="1"/>
  <c r="E82" i="61"/>
  <c r="C82" i="61"/>
  <c r="A102" i="61"/>
  <c r="B101" i="61"/>
  <c r="A103" i="61" l="1"/>
  <c r="B102" i="61"/>
  <c r="C83" i="61"/>
  <c r="E83" i="61" s="1"/>
  <c r="D83" i="61"/>
  <c r="D84" i="61" l="1"/>
  <c r="E84" i="61"/>
  <c r="C84" i="61"/>
  <c r="B103" i="61"/>
  <c r="A104" i="61"/>
  <c r="C85" i="61" l="1"/>
  <c r="E85" i="61" s="1"/>
  <c r="D85" i="61"/>
  <c r="A105" i="61"/>
  <c r="B104" i="61"/>
  <c r="D86" i="61" l="1"/>
  <c r="C86" i="61"/>
  <c r="E86" i="61" s="1"/>
  <c r="A106" i="61"/>
  <c r="B105" i="61"/>
  <c r="C87" i="61" l="1"/>
  <c r="E87" i="61" s="1"/>
  <c r="D87" i="61"/>
  <c r="A107" i="61"/>
  <c r="B106" i="61"/>
  <c r="D88" i="61" l="1"/>
  <c r="E88" i="61"/>
  <c r="C88" i="61"/>
  <c r="A108" i="61"/>
  <c r="B107" i="61"/>
  <c r="A109" i="61" l="1"/>
  <c r="B108" i="61"/>
  <c r="C89" i="61"/>
  <c r="E89" i="61" s="1"/>
  <c r="D89" i="61"/>
  <c r="D90" i="61" l="1"/>
  <c r="C90" i="61"/>
  <c r="E90" i="61" s="1"/>
  <c r="A110" i="61"/>
  <c r="B109" i="61"/>
  <c r="A111" i="61" l="1"/>
  <c r="B110" i="61"/>
  <c r="C91" i="61"/>
  <c r="E91" i="61" s="1"/>
  <c r="D91" i="61"/>
  <c r="D92" i="61" l="1"/>
  <c r="E92" i="61"/>
  <c r="C92" i="61"/>
  <c r="B111" i="61"/>
  <c r="A112" i="61"/>
  <c r="C93" i="61" l="1"/>
  <c r="E93" i="61" s="1"/>
  <c r="D93" i="61"/>
  <c r="A113" i="61"/>
  <c r="B112" i="61"/>
  <c r="D94" i="61" l="1"/>
  <c r="C94" i="61"/>
  <c r="E94" i="61" s="1"/>
  <c r="A114" i="61"/>
  <c r="B113" i="61"/>
  <c r="C95" i="61" l="1"/>
  <c r="E95" i="61" s="1"/>
  <c r="D95" i="61"/>
  <c r="A115" i="61"/>
  <c r="B114" i="61"/>
  <c r="D96" i="61" l="1"/>
  <c r="C96" i="61"/>
  <c r="E96" i="61" s="1"/>
  <c r="B115" i="61"/>
  <c r="A116" i="61"/>
  <c r="C97" i="61" l="1"/>
  <c r="E97" i="61" s="1"/>
  <c r="D97" i="61"/>
  <c r="A117" i="61"/>
  <c r="B116" i="61"/>
  <c r="D98" i="61" l="1"/>
  <c r="E98" i="61"/>
  <c r="C98" i="61"/>
  <c r="B117" i="61"/>
  <c r="A118" i="61"/>
  <c r="C99" i="61" l="1"/>
  <c r="E99" i="61" s="1"/>
  <c r="D99" i="61"/>
  <c r="A119" i="61"/>
  <c r="B118" i="61"/>
  <c r="D100" i="61" l="1"/>
  <c r="E100" i="61"/>
  <c r="C100" i="61"/>
  <c r="A120" i="61"/>
  <c r="B119" i="61"/>
  <c r="A121" i="61" l="1"/>
  <c r="B120" i="61"/>
  <c r="C101" i="61"/>
  <c r="E101" i="61" s="1"/>
  <c r="D101" i="61"/>
  <c r="D102" i="61" l="1"/>
  <c r="C102" i="61"/>
  <c r="E102" i="61" s="1"/>
  <c r="A122" i="61"/>
  <c r="B121" i="61"/>
  <c r="A123" i="61" l="1"/>
  <c r="B122" i="61"/>
  <c r="C103" i="61"/>
  <c r="E103" i="61" s="1"/>
  <c r="D103" i="61"/>
  <c r="D104" i="61" l="1"/>
  <c r="E104" i="61"/>
  <c r="C104" i="61"/>
  <c r="B123" i="61"/>
  <c r="A124" i="61"/>
  <c r="C105" i="61" l="1"/>
  <c r="E105" i="61" s="1"/>
  <c r="D105" i="61"/>
  <c r="A125" i="61"/>
  <c r="B124" i="61"/>
  <c r="D106" i="61" l="1"/>
  <c r="E106" i="61"/>
  <c r="C106" i="61"/>
  <c r="A126" i="61"/>
  <c r="B125" i="61"/>
  <c r="A127" i="61" l="1"/>
  <c r="B126" i="61"/>
  <c r="C107" i="61"/>
  <c r="E107" i="61" s="1"/>
  <c r="D107" i="61"/>
  <c r="D108" i="61" l="1"/>
  <c r="E108" i="61"/>
  <c r="C108" i="61"/>
  <c r="A128" i="61"/>
  <c r="B127" i="61"/>
  <c r="A129" i="61" l="1"/>
  <c r="B128" i="61"/>
  <c r="C109" i="61"/>
  <c r="E109" i="61" s="1"/>
  <c r="D109" i="61"/>
  <c r="D110" i="61" l="1"/>
  <c r="E110" i="61"/>
  <c r="C110" i="61"/>
  <c r="A130" i="61"/>
  <c r="B129" i="61"/>
  <c r="A131" i="61" l="1"/>
  <c r="B130" i="61"/>
  <c r="C111" i="61"/>
  <c r="E111" i="61" s="1"/>
  <c r="D111" i="61"/>
  <c r="D112" i="61" l="1"/>
  <c r="C112" i="61"/>
  <c r="E112" i="61" s="1"/>
  <c r="B131" i="61"/>
  <c r="A132" i="61"/>
  <c r="C113" i="61" l="1"/>
  <c r="E113" i="61" s="1"/>
  <c r="D113" i="61"/>
  <c r="A133" i="61"/>
  <c r="B132" i="61"/>
  <c r="D114" i="61" l="1"/>
  <c r="E114" i="61"/>
  <c r="C114" i="61"/>
  <c r="A134" i="61"/>
  <c r="B133" i="61"/>
  <c r="A135" i="61" l="1"/>
  <c r="B134" i="61"/>
  <c r="C115" i="61"/>
  <c r="E115" i="61" s="1"/>
  <c r="D115" i="61"/>
  <c r="D116" i="61" l="1"/>
  <c r="E116" i="61"/>
  <c r="C116" i="61"/>
  <c r="A136" i="61"/>
  <c r="B135" i="61"/>
  <c r="A137" i="61" l="1"/>
  <c r="B136" i="61"/>
  <c r="C117" i="61"/>
  <c r="E117" i="61" s="1"/>
  <c r="D117" i="61"/>
  <c r="D118" i="61" l="1"/>
  <c r="E118" i="61"/>
  <c r="C118" i="61"/>
  <c r="A138" i="61"/>
  <c r="B137" i="61"/>
  <c r="A139" i="61" l="1"/>
  <c r="B138" i="61"/>
  <c r="C119" i="61"/>
  <c r="E119" i="61" s="1"/>
  <c r="D119" i="61"/>
  <c r="D120" i="61" l="1"/>
  <c r="C120" i="61"/>
  <c r="E120" i="61" s="1"/>
  <c r="B139" i="61"/>
  <c r="A140" i="61"/>
  <c r="C121" i="61" l="1"/>
  <c r="E121" i="61" s="1"/>
  <c r="D121" i="61"/>
  <c r="A141" i="61"/>
  <c r="B140" i="61"/>
  <c r="D122" i="61" l="1"/>
  <c r="E122" i="61"/>
  <c r="C122" i="61"/>
  <c r="B141" i="61"/>
  <c r="A142" i="61"/>
  <c r="C123" i="61" l="1"/>
  <c r="E123" i="61" s="1"/>
  <c r="D123" i="61"/>
  <c r="A143" i="61"/>
  <c r="B142" i="61"/>
  <c r="D124" i="61" l="1"/>
  <c r="E124" i="61"/>
  <c r="C124" i="61"/>
  <c r="A144" i="61"/>
  <c r="B143" i="61"/>
  <c r="A145" i="61" l="1"/>
  <c r="B144" i="61"/>
  <c r="C125" i="61"/>
  <c r="E125" i="61" s="1"/>
  <c r="D125" i="61"/>
  <c r="D126" i="61" l="1"/>
  <c r="E126" i="61"/>
  <c r="C126" i="61"/>
  <c r="B145" i="61"/>
  <c r="A146" i="61"/>
  <c r="C127" i="61" l="1"/>
  <c r="E127" i="61" s="1"/>
  <c r="D127" i="61"/>
  <c r="A147" i="61"/>
  <c r="B146" i="61"/>
  <c r="D128" i="61" l="1"/>
  <c r="C128" i="61"/>
  <c r="E128" i="61" s="1"/>
  <c r="B147" i="61"/>
  <c r="A148" i="61"/>
  <c r="C129" i="61" l="1"/>
  <c r="E129" i="61" s="1"/>
  <c r="D129" i="61"/>
  <c r="A149" i="61"/>
  <c r="B148" i="61"/>
  <c r="D130" i="61" l="1"/>
  <c r="E130" i="61"/>
  <c r="C130" i="61"/>
  <c r="A150" i="61"/>
  <c r="B149" i="61"/>
  <c r="A151" i="61" l="1"/>
  <c r="B150" i="61"/>
  <c r="C131" i="61"/>
  <c r="E131" i="61" s="1"/>
  <c r="D131" i="61"/>
  <c r="D132" i="61" l="1"/>
  <c r="E132" i="61"/>
  <c r="C132" i="61"/>
  <c r="A152" i="61"/>
  <c r="B151" i="61"/>
  <c r="A153" i="61" l="1"/>
  <c r="B152" i="61"/>
  <c r="C133" i="61"/>
  <c r="E133" i="61" s="1"/>
  <c r="D133" i="61"/>
  <c r="D134" i="61" l="1"/>
  <c r="E134" i="61"/>
  <c r="C134" i="61"/>
  <c r="A154" i="61"/>
  <c r="B153" i="61"/>
  <c r="A155" i="61" l="1"/>
  <c r="B154" i="61"/>
  <c r="C135" i="61"/>
  <c r="E135" i="61" s="1"/>
  <c r="D135" i="61"/>
  <c r="D136" i="61" l="1"/>
  <c r="E136" i="61"/>
  <c r="C136" i="61"/>
  <c r="B155" i="61"/>
  <c r="A156" i="61"/>
  <c r="C137" i="61" l="1"/>
  <c r="E137" i="61" s="1"/>
  <c r="D137" i="61"/>
  <c r="A157" i="61"/>
  <c r="B156" i="61"/>
  <c r="D138" i="61" l="1"/>
  <c r="E138" i="61"/>
  <c r="C138" i="61"/>
  <c r="A158" i="61"/>
  <c r="B157" i="61"/>
  <c r="A159" i="61" l="1"/>
  <c r="B158" i="61"/>
  <c r="C139" i="61"/>
  <c r="E139" i="61" s="1"/>
  <c r="D139" i="61"/>
  <c r="D140" i="61" l="1"/>
  <c r="C140" i="61"/>
  <c r="E140" i="61" s="1"/>
  <c r="A160" i="61"/>
  <c r="B159" i="61"/>
  <c r="B160" i="61" l="1"/>
  <c r="A161" i="61"/>
  <c r="C141" i="61"/>
  <c r="E141" i="61" s="1"/>
  <c r="D141" i="61"/>
  <c r="D142" i="61" l="1"/>
  <c r="E142" i="61"/>
  <c r="C142" i="61"/>
  <c r="B161" i="61"/>
  <c r="A162" i="61"/>
  <c r="C143" i="61" l="1"/>
  <c r="E143" i="61" s="1"/>
  <c r="D143" i="61"/>
  <c r="A163" i="61"/>
  <c r="B162" i="61"/>
  <c r="D144" i="61" l="1"/>
  <c r="C144" i="61"/>
  <c r="E144" i="61" s="1"/>
  <c r="B163" i="61"/>
  <c r="A164" i="61"/>
  <c r="C145" i="61" l="1"/>
  <c r="E145" i="61" s="1"/>
  <c r="D145" i="61"/>
  <c r="A165" i="61"/>
  <c r="B164" i="61"/>
  <c r="D146" i="61" l="1"/>
  <c r="C146" i="61"/>
  <c r="E146" i="61" s="1"/>
  <c r="B165" i="61"/>
  <c r="A166" i="61"/>
  <c r="C147" i="61" l="1"/>
  <c r="E147" i="61" s="1"/>
  <c r="D147" i="61"/>
  <c r="A167" i="61"/>
  <c r="B166" i="61"/>
  <c r="D148" i="61" l="1"/>
  <c r="E148" i="61"/>
  <c r="C148" i="61"/>
  <c r="A168" i="61"/>
  <c r="B167" i="61"/>
  <c r="B168" i="61" l="1"/>
  <c r="A169" i="61"/>
  <c r="C149" i="61"/>
  <c r="E149" i="61" s="1"/>
  <c r="D149" i="61"/>
  <c r="D150" i="61" l="1"/>
  <c r="C150" i="61"/>
  <c r="E150" i="61" s="1"/>
  <c r="A170" i="61"/>
  <c r="B169" i="61"/>
  <c r="A171" i="61" l="1"/>
  <c r="B170" i="61"/>
  <c r="C151" i="61"/>
  <c r="E151" i="61" s="1"/>
  <c r="D151" i="61"/>
  <c r="D152" i="61" l="1"/>
  <c r="C152" i="61"/>
  <c r="E152" i="61" s="1"/>
  <c r="B171" i="61"/>
  <c r="A172" i="61"/>
  <c r="C153" i="61" l="1"/>
  <c r="E153" i="61" s="1"/>
  <c r="D153" i="61"/>
  <c r="A173" i="61"/>
  <c r="B172" i="61"/>
  <c r="D154" i="61" l="1"/>
  <c r="C154" i="61"/>
  <c r="E154" i="61" s="1"/>
  <c r="A174" i="61"/>
  <c r="B173" i="61"/>
  <c r="A175" i="61" l="1"/>
  <c r="B174" i="61"/>
  <c r="C155" i="61"/>
  <c r="E155" i="61" s="1"/>
  <c r="D155" i="61"/>
  <c r="D156" i="61" l="1"/>
  <c r="E156" i="61"/>
  <c r="C156" i="61"/>
  <c r="A176" i="61"/>
  <c r="B175" i="61"/>
  <c r="A177" i="61" l="1"/>
  <c r="B176" i="61"/>
  <c r="C157" i="61"/>
  <c r="E157" i="61" s="1"/>
  <c r="D157" i="61"/>
  <c r="D158" i="61" l="1"/>
  <c r="C158" i="61"/>
  <c r="E158" i="61" s="1"/>
  <c r="A178" i="61"/>
  <c r="B177" i="61"/>
  <c r="A179" i="61" l="1"/>
  <c r="B178" i="61"/>
  <c r="C159" i="61"/>
  <c r="E159" i="61" s="1"/>
  <c r="D159" i="61"/>
  <c r="D160" i="61" l="1"/>
  <c r="C160" i="61"/>
  <c r="E160" i="61" s="1"/>
  <c r="B179" i="61"/>
  <c r="A180" i="61"/>
  <c r="C161" i="61" l="1"/>
  <c r="E161" i="61" s="1"/>
  <c r="D161" i="61"/>
  <c r="A181" i="61"/>
  <c r="B180" i="61"/>
  <c r="D162" i="61" l="1"/>
  <c r="C162" i="61"/>
  <c r="E162" i="61" s="1"/>
  <c r="A182" i="61"/>
  <c r="B181" i="61"/>
  <c r="C163" i="61" l="1"/>
  <c r="E163" i="61" s="1"/>
  <c r="D163" i="61"/>
  <c r="A183" i="61"/>
  <c r="B182" i="61"/>
  <c r="D164" i="61" l="1"/>
  <c r="C164" i="61"/>
  <c r="E164" i="61" s="1"/>
  <c r="B183" i="61"/>
  <c r="A184" i="61"/>
  <c r="C165" i="61" l="1"/>
  <c r="E165" i="61" s="1"/>
  <c r="D165" i="61"/>
  <c r="A185" i="61"/>
  <c r="B184" i="61"/>
  <c r="D166" i="61" l="1"/>
  <c r="C166" i="61"/>
  <c r="E166" i="61" s="1"/>
  <c r="A186" i="61"/>
  <c r="B185" i="61"/>
  <c r="C167" i="61" l="1"/>
  <c r="E167" i="61" s="1"/>
  <c r="D167" i="61"/>
  <c r="A187" i="61"/>
  <c r="B186" i="61"/>
  <c r="D168" i="61" l="1"/>
  <c r="E168" i="61"/>
  <c r="C168" i="61"/>
  <c r="A188" i="61"/>
  <c r="B187" i="61"/>
  <c r="A189" i="61" l="1"/>
  <c r="B188" i="61"/>
  <c r="C169" i="61"/>
  <c r="E169" i="61" s="1"/>
  <c r="D169" i="61"/>
  <c r="D170" i="61" l="1"/>
  <c r="C170" i="61"/>
  <c r="E170" i="61" s="1"/>
  <c r="A190" i="61"/>
  <c r="B189" i="61"/>
  <c r="A191" i="61" l="1"/>
  <c r="B190" i="61"/>
  <c r="C171" i="61"/>
  <c r="E171" i="61" s="1"/>
  <c r="D171" i="61"/>
  <c r="D172" i="61" l="1"/>
  <c r="C172" i="61"/>
  <c r="E172" i="61" s="1"/>
  <c r="B191" i="61"/>
  <c r="A192" i="61"/>
  <c r="C173" i="61" l="1"/>
  <c r="E173" i="61" s="1"/>
  <c r="D173" i="61"/>
  <c r="A193" i="61"/>
  <c r="B192" i="61"/>
  <c r="D174" i="61" l="1"/>
  <c r="E174" i="61"/>
  <c r="C174" i="61"/>
  <c r="A194" i="61"/>
  <c r="B193" i="61"/>
  <c r="A195" i="61" l="1"/>
  <c r="B194" i="61"/>
  <c r="C175" i="61"/>
  <c r="E175" i="61" s="1"/>
  <c r="D175" i="61"/>
  <c r="D176" i="61" l="1"/>
  <c r="C176" i="61"/>
  <c r="E176" i="61" s="1"/>
  <c r="A196" i="61"/>
  <c r="B195" i="61"/>
  <c r="A197" i="61" l="1"/>
  <c r="B196" i="61"/>
  <c r="C177" i="61"/>
  <c r="E177" i="61" s="1"/>
  <c r="D177" i="61"/>
  <c r="D178" i="61" l="1"/>
  <c r="C178" i="61"/>
  <c r="E178" i="61" s="1"/>
  <c r="B197" i="61"/>
  <c r="A198" i="61"/>
  <c r="C179" i="61" l="1"/>
  <c r="E179" i="61" s="1"/>
  <c r="D179" i="61"/>
  <c r="A199" i="61"/>
  <c r="B198" i="61"/>
  <c r="D180" i="61" l="1"/>
  <c r="C180" i="61"/>
  <c r="E180" i="61" s="1"/>
  <c r="B199" i="61"/>
  <c r="A200" i="61"/>
  <c r="C181" i="61" l="1"/>
  <c r="E181" i="61" s="1"/>
  <c r="D181" i="61"/>
  <c r="A201" i="61"/>
  <c r="B200" i="61"/>
  <c r="A202" i="61" l="1"/>
  <c r="B201" i="61"/>
  <c r="D182" i="61"/>
  <c r="C182" i="61"/>
  <c r="E182" i="61" s="1"/>
  <c r="C183" i="61" l="1"/>
  <c r="E183" i="61" s="1"/>
  <c r="D183" i="61"/>
  <c r="A203" i="61"/>
  <c r="B202" i="61"/>
  <c r="D184" i="61" l="1"/>
  <c r="C184" i="61"/>
  <c r="E184" i="61" s="1"/>
  <c r="A204" i="61"/>
  <c r="B203" i="61"/>
  <c r="C185" i="61" l="1"/>
  <c r="E185" i="61" s="1"/>
  <c r="D185" i="61"/>
  <c r="A205" i="61"/>
  <c r="B204" i="61"/>
  <c r="D186" i="61" l="1"/>
  <c r="C186" i="61"/>
  <c r="E186" i="61" s="1"/>
  <c r="A206" i="61"/>
  <c r="B205" i="61"/>
  <c r="C187" i="61" l="1"/>
  <c r="E187" i="61" s="1"/>
  <c r="D187" i="61"/>
  <c r="A207" i="61"/>
  <c r="B206" i="61"/>
  <c r="D188" i="61" l="1"/>
  <c r="C188" i="61"/>
  <c r="E188" i="61" s="1"/>
  <c r="B207" i="61"/>
  <c r="A208" i="61"/>
  <c r="C189" i="61" l="1"/>
  <c r="E189" i="61" s="1"/>
  <c r="D189" i="61"/>
  <c r="A209" i="61"/>
  <c r="B208" i="61"/>
  <c r="D190" i="61" l="1"/>
  <c r="C190" i="61"/>
  <c r="E190" i="61" s="1"/>
  <c r="A210" i="61"/>
  <c r="B209" i="61"/>
  <c r="C191" i="61" l="1"/>
  <c r="E191" i="61" s="1"/>
  <c r="D191" i="61"/>
  <c r="A211" i="61"/>
  <c r="B210" i="61"/>
  <c r="D192" i="61" l="1"/>
  <c r="C192" i="61"/>
  <c r="E192" i="61" s="1"/>
  <c r="A212" i="61"/>
  <c r="B211" i="61"/>
  <c r="C193" i="61" l="1"/>
  <c r="E193" i="61" s="1"/>
  <c r="D193" i="61"/>
  <c r="A213" i="61"/>
  <c r="B212" i="61"/>
  <c r="D194" i="61" l="1"/>
  <c r="C194" i="61"/>
  <c r="E194" i="61" s="1"/>
  <c r="A214" i="61"/>
  <c r="B213" i="61"/>
  <c r="C195" i="61" l="1"/>
  <c r="E195" i="61" s="1"/>
  <c r="D195" i="61"/>
  <c r="A215" i="61"/>
  <c r="B214" i="61"/>
  <c r="D196" i="61" l="1"/>
  <c r="C196" i="61"/>
  <c r="E196" i="61" s="1"/>
  <c r="B215" i="61"/>
  <c r="A216" i="61"/>
  <c r="C197" i="61" l="1"/>
  <c r="E197" i="61" s="1"/>
  <c r="D197" i="61"/>
  <c r="A217" i="61"/>
  <c r="B216" i="61"/>
  <c r="D198" i="61" l="1"/>
  <c r="C198" i="61"/>
  <c r="E198" i="61" s="1"/>
  <c r="A218" i="61"/>
  <c r="B217" i="61"/>
  <c r="C199" i="61" l="1"/>
  <c r="E199" i="61" s="1"/>
  <c r="D199" i="61"/>
  <c r="A219" i="61"/>
  <c r="B218" i="61"/>
  <c r="D200" i="61" l="1"/>
  <c r="C200" i="61"/>
  <c r="E200" i="61" s="1"/>
  <c r="A220" i="61"/>
  <c r="B219" i="61"/>
  <c r="C201" i="61" l="1"/>
  <c r="E201" i="61" s="1"/>
  <c r="D201" i="61"/>
  <c r="A221" i="61"/>
  <c r="B220" i="61"/>
  <c r="D202" i="61" l="1"/>
  <c r="C202" i="61"/>
  <c r="E202" i="61" s="1"/>
  <c r="A222" i="61"/>
  <c r="B221" i="61"/>
  <c r="C203" i="61" l="1"/>
  <c r="E203" i="61" s="1"/>
  <c r="D203" i="61"/>
  <c r="A223" i="61"/>
  <c r="B222" i="61"/>
  <c r="D204" i="61" l="1"/>
  <c r="C204" i="61"/>
  <c r="E204" i="61" s="1"/>
  <c r="B223" i="61"/>
  <c r="A224" i="61"/>
  <c r="C205" i="61" l="1"/>
  <c r="E205" i="61" s="1"/>
  <c r="D205" i="61"/>
  <c r="A225" i="61"/>
  <c r="B224" i="61"/>
  <c r="D206" i="61" l="1"/>
  <c r="C206" i="61"/>
  <c r="E206" i="61" s="1"/>
  <c r="A226" i="61"/>
  <c r="B225" i="61"/>
  <c r="C207" i="61" l="1"/>
  <c r="E207" i="61" s="1"/>
  <c r="D207" i="61"/>
  <c r="A227" i="61"/>
  <c r="B226" i="61"/>
  <c r="D208" i="61" l="1"/>
  <c r="C208" i="61"/>
  <c r="E208" i="61" s="1"/>
  <c r="A228" i="61"/>
  <c r="B227" i="61"/>
  <c r="C209" i="61" l="1"/>
  <c r="E209" i="61" s="1"/>
  <c r="D209" i="61"/>
  <c r="A229" i="61"/>
  <c r="B228" i="61"/>
  <c r="D210" i="61" l="1"/>
  <c r="C210" i="61"/>
  <c r="E210" i="61" s="1"/>
  <c r="A230" i="61"/>
  <c r="B229" i="61"/>
  <c r="C211" i="61" l="1"/>
  <c r="E211" i="61" s="1"/>
  <c r="D211" i="61"/>
  <c r="A231" i="61"/>
  <c r="B230" i="61"/>
  <c r="D212" i="61" l="1"/>
  <c r="C212" i="61"/>
  <c r="E212" i="61" s="1"/>
  <c r="B231" i="61"/>
  <c r="A232" i="61"/>
  <c r="C213" i="61" l="1"/>
  <c r="E213" i="61" s="1"/>
  <c r="D213" i="61"/>
  <c r="A233" i="61"/>
  <c r="B232" i="61"/>
  <c r="D214" i="61" l="1"/>
  <c r="C214" i="61"/>
  <c r="E214" i="61" s="1"/>
  <c r="A234" i="61"/>
  <c r="B233" i="61"/>
  <c r="C215" i="61" l="1"/>
  <c r="E215" i="61" s="1"/>
  <c r="D215" i="61"/>
  <c r="A235" i="61"/>
  <c r="B234" i="61"/>
  <c r="D216" i="61" l="1"/>
  <c r="C216" i="61"/>
  <c r="E216" i="61" s="1"/>
  <c r="A236" i="61"/>
  <c r="B235" i="61"/>
  <c r="A237" i="61" l="1"/>
  <c r="B236" i="61"/>
  <c r="C217" i="61"/>
  <c r="E217" i="61" s="1"/>
  <c r="D217" i="61"/>
  <c r="D218" i="61" l="1"/>
  <c r="C218" i="61"/>
  <c r="E218" i="61" s="1"/>
  <c r="A238" i="61"/>
  <c r="B237" i="61"/>
  <c r="C219" i="61" l="1"/>
  <c r="E219" i="61" s="1"/>
  <c r="D219" i="61"/>
  <c r="A239" i="61"/>
  <c r="B238" i="61"/>
  <c r="D220" i="61" l="1"/>
  <c r="C220" i="61"/>
  <c r="E220" i="61" s="1"/>
  <c r="B239" i="61"/>
  <c r="A240" i="61"/>
  <c r="C221" i="61" l="1"/>
  <c r="E221" i="61" s="1"/>
  <c r="D221" i="61"/>
  <c r="A241" i="61"/>
  <c r="B240" i="61"/>
  <c r="D222" i="61" l="1"/>
  <c r="C222" i="61"/>
  <c r="E222" i="61" s="1"/>
  <c r="A242" i="61"/>
  <c r="B241" i="61"/>
  <c r="C223" i="61" l="1"/>
  <c r="E223" i="61" s="1"/>
  <c r="D223" i="61"/>
  <c r="A243" i="61"/>
  <c r="B242" i="61"/>
  <c r="D224" i="61" l="1"/>
  <c r="C224" i="61"/>
  <c r="E224" i="61" s="1"/>
  <c r="A244" i="61"/>
  <c r="B243" i="61"/>
  <c r="C225" i="61" l="1"/>
  <c r="E225" i="61" s="1"/>
  <c r="D225" i="61"/>
  <c r="A245" i="61"/>
  <c r="B244" i="61"/>
  <c r="D226" i="61" l="1"/>
  <c r="C226" i="61"/>
  <c r="E226" i="61" s="1"/>
  <c r="A246" i="61"/>
  <c r="B245" i="61"/>
  <c r="C227" i="61" l="1"/>
  <c r="E227" i="61" s="1"/>
  <c r="D227" i="61"/>
  <c r="A247" i="61"/>
  <c r="B246" i="61"/>
  <c r="D228" i="61" l="1"/>
  <c r="C228" i="61"/>
  <c r="E228" i="61" s="1"/>
  <c r="B247" i="61"/>
  <c r="A248" i="61"/>
  <c r="C229" i="61" l="1"/>
  <c r="E229" i="61" s="1"/>
  <c r="D229" i="61"/>
  <c r="A249" i="61"/>
  <c r="B248" i="61"/>
  <c r="D230" i="61" l="1"/>
  <c r="C230" i="61"/>
  <c r="E230" i="61" s="1"/>
  <c r="A250" i="61"/>
  <c r="B249" i="61"/>
  <c r="C231" i="61" l="1"/>
  <c r="E231" i="61" s="1"/>
  <c r="D231" i="61"/>
  <c r="A251" i="61"/>
  <c r="B250" i="61"/>
  <c r="D232" i="61" l="1"/>
  <c r="C232" i="61"/>
  <c r="E232" i="61" s="1"/>
  <c r="A252" i="61"/>
  <c r="B251" i="61"/>
  <c r="C233" i="61" l="1"/>
  <c r="E233" i="61" s="1"/>
  <c r="D233" i="61"/>
  <c r="A253" i="61"/>
  <c r="B252" i="61"/>
  <c r="D234" i="61" l="1"/>
  <c r="C234" i="61"/>
  <c r="E234" i="61" s="1"/>
  <c r="A254" i="61"/>
  <c r="B253" i="61"/>
  <c r="C235" i="61" l="1"/>
  <c r="E235" i="61" s="1"/>
  <c r="D235" i="61"/>
  <c r="A255" i="61"/>
  <c r="B254" i="61"/>
  <c r="D236" i="61" l="1"/>
  <c r="C236" i="61"/>
  <c r="E236" i="61" s="1"/>
  <c r="B255" i="61"/>
  <c r="A256" i="61"/>
  <c r="C237" i="61" l="1"/>
  <c r="E237" i="61" s="1"/>
  <c r="D237" i="61"/>
  <c r="A257" i="61"/>
  <c r="B256" i="61"/>
  <c r="D238" i="61" l="1"/>
  <c r="C238" i="61"/>
  <c r="E238" i="61" s="1"/>
  <c r="A258" i="61"/>
  <c r="B257" i="61"/>
  <c r="C239" i="61" l="1"/>
  <c r="E239" i="61" s="1"/>
  <c r="D239" i="61"/>
  <c r="A259" i="61"/>
  <c r="B258" i="61"/>
  <c r="D240" i="61" l="1"/>
  <c r="C240" i="61"/>
  <c r="E240" i="61" s="1"/>
  <c r="A260" i="61"/>
  <c r="B259" i="61"/>
  <c r="C241" i="61" l="1"/>
  <c r="E241" i="61" s="1"/>
  <c r="D241" i="61"/>
  <c r="A261" i="61"/>
  <c r="B260" i="61"/>
  <c r="D242" i="61" l="1"/>
  <c r="C242" i="61"/>
  <c r="E242" i="61" s="1"/>
  <c r="A262" i="61"/>
  <c r="B261" i="61"/>
  <c r="C243" i="61" l="1"/>
  <c r="E243" i="61" s="1"/>
  <c r="D243" i="61"/>
  <c r="A263" i="61"/>
  <c r="B262" i="61"/>
  <c r="D244" i="61" l="1"/>
  <c r="C244" i="61"/>
  <c r="E244" i="61" s="1"/>
  <c r="B263" i="61"/>
  <c r="A264" i="61"/>
  <c r="C245" i="61" l="1"/>
  <c r="E245" i="61" s="1"/>
  <c r="D245" i="61"/>
  <c r="A265" i="61"/>
  <c r="B264" i="61"/>
  <c r="D246" i="61" l="1"/>
  <c r="C246" i="61"/>
  <c r="E246" i="61" s="1"/>
  <c r="A266" i="61"/>
  <c r="B265" i="61"/>
  <c r="C247" i="61" l="1"/>
  <c r="E247" i="61" s="1"/>
  <c r="D247" i="61"/>
  <c r="A267" i="61"/>
  <c r="B266" i="61"/>
  <c r="D248" i="61" l="1"/>
  <c r="C248" i="61"/>
  <c r="E248" i="61" s="1"/>
  <c r="A268" i="61"/>
  <c r="B267" i="61"/>
  <c r="C249" i="61" l="1"/>
  <c r="E249" i="61" s="1"/>
  <c r="D249" i="61"/>
  <c r="A269" i="61"/>
  <c r="B268" i="61"/>
  <c r="D250" i="61" l="1"/>
  <c r="C250" i="61"/>
  <c r="E250" i="61" s="1"/>
  <c r="B269" i="61"/>
  <c r="A270" i="61"/>
  <c r="C251" i="61" l="1"/>
  <c r="E251" i="61" s="1"/>
  <c r="D251" i="61"/>
  <c r="A271" i="61"/>
  <c r="B270" i="61"/>
  <c r="D252" i="61" l="1"/>
  <c r="C252" i="61"/>
  <c r="E252" i="61" s="1"/>
  <c r="A272" i="61"/>
  <c r="B271" i="61"/>
  <c r="C253" i="61" l="1"/>
  <c r="E253" i="61" s="1"/>
  <c r="D253" i="61"/>
  <c r="A273" i="61"/>
  <c r="B272" i="61"/>
  <c r="D254" i="61" l="1"/>
  <c r="C254" i="61"/>
  <c r="E254" i="61" s="1"/>
  <c r="A274" i="61"/>
  <c r="B273" i="61"/>
  <c r="C255" i="61" l="1"/>
  <c r="E255" i="61" s="1"/>
  <c r="D255" i="61"/>
  <c r="A275" i="61"/>
  <c r="B274" i="61"/>
  <c r="D256" i="61" l="1"/>
  <c r="C256" i="61"/>
  <c r="E256" i="61" s="1"/>
  <c r="A276" i="61"/>
  <c r="B275" i="61"/>
  <c r="C257" i="61" l="1"/>
  <c r="E257" i="61" s="1"/>
  <c r="D257" i="61"/>
  <c r="A277" i="61"/>
  <c r="B276" i="61"/>
  <c r="D258" i="61" l="1"/>
  <c r="C258" i="61"/>
  <c r="E258" i="61" s="1"/>
  <c r="B277" i="61"/>
  <c r="A278" i="61"/>
  <c r="C259" i="61" l="1"/>
  <c r="E259" i="61" s="1"/>
  <c r="D259" i="61"/>
  <c r="A279" i="61"/>
  <c r="B278" i="61"/>
  <c r="D260" i="61" l="1"/>
  <c r="C260" i="61"/>
  <c r="E260" i="61" s="1"/>
  <c r="A280" i="61"/>
  <c r="B279" i="61"/>
  <c r="C261" i="61" l="1"/>
  <c r="E261" i="61" s="1"/>
  <c r="D261" i="61"/>
  <c r="A281" i="61"/>
  <c r="B280" i="61"/>
  <c r="D262" i="61" l="1"/>
  <c r="C262" i="61"/>
  <c r="E262" i="61" s="1"/>
  <c r="A282" i="61"/>
  <c r="B281" i="61"/>
  <c r="C263" i="61" l="1"/>
  <c r="E263" i="61" s="1"/>
  <c r="D263" i="61"/>
  <c r="B282" i="61"/>
  <c r="A283" i="61"/>
  <c r="D264" i="61" l="1"/>
  <c r="C264" i="61"/>
  <c r="E264" i="61" s="1"/>
  <c r="A284" i="61"/>
  <c r="B283" i="61"/>
  <c r="C265" i="61" l="1"/>
  <c r="E265" i="61" s="1"/>
  <c r="D265" i="61"/>
  <c r="A285" i="61"/>
  <c r="B284" i="61"/>
  <c r="D266" i="61" l="1"/>
  <c r="C266" i="61"/>
  <c r="E266" i="61" s="1"/>
  <c r="B285" i="61"/>
  <c r="A286" i="61"/>
  <c r="C267" i="61" l="1"/>
  <c r="E267" i="61" s="1"/>
  <c r="D267" i="61"/>
  <c r="A287" i="61"/>
  <c r="B286" i="61"/>
  <c r="D268" i="61" l="1"/>
  <c r="C268" i="61"/>
  <c r="E268" i="61" s="1"/>
  <c r="A288" i="61"/>
  <c r="B287" i="61"/>
  <c r="C269" i="61" l="1"/>
  <c r="E269" i="61" s="1"/>
  <c r="D269" i="61"/>
  <c r="A289" i="61"/>
  <c r="B288" i="61"/>
  <c r="D270" i="61" l="1"/>
  <c r="C270" i="61"/>
  <c r="E270" i="61" s="1"/>
  <c r="A290" i="61"/>
  <c r="B289" i="61"/>
  <c r="C271" i="61" l="1"/>
  <c r="E271" i="61" s="1"/>
  <c r="D271" i="61"/>
  <c r="A291" i="61"/>
  <c r="B290" i="61"/>
  <c r="D272" i="61" l="1"/>
  <c r="C272" i="61"/>
  <c r="E272" i="61" s="1"/>
  <c r="A292" i="61"/>
  <c r="B291" i="61"/>
  <c r="A293" i="61" l="1"/>
  <c r="B292" i="61"/>
  <c r="C273" i="61"/>
  <c r="E273" i="61" s="1"/>
  <c r="D273" i="61"/>
  <c r="D274" i="61" l="1"/>
  <c r="C274" i="61"/>
  <c r="E274" i="61" s="1"/>
  <c r="B293" i="61"/>
  <c r="A294" i="61"/>
  <c r="C275" i="61" l="1"/>
  <c r="E275" i="61" s="1"/>
  <c r="D275" i="61"/>
  <c r="A295" i="61"/>
  <c r="B294" i="61"/>
  <c r="D276" i="61" l="1"/>
  <c r="C276" i="61"/>
  <c r="E276" i="61" s="1"/>
  <c r="A296" i="61"/>
  <c r="B295" i="61"/>
  <c r="A297" i="61" l="1"/>
  <c r="B296" i="61"/>
  <c r="C277" i="61"/>
  <c r="E277" i="61" s="1"/>
  <c r="D277" i="61"/>
  <c r="D278" i="61" l="1"/>
  <c r="C278" i="61"/>
  <c r="E278" i="61" s="1"/>
  <c r="A298" i="61"/>
  <c r="B297" i="61"/>
  <c r="C279" i="61" l="1"/>
  <c r="E279" i="61" s="1"/>
  <c r="D279" i="61"/>
  <c r="A299" i="61"/>
  <c r="B298" i="61"/>
  <c r="D280" i="61" l="1"/>
  <c r="C280" i="61"/>
  <c r="E280" i="61" s="1"/>
  <c r="A300" i="61"/>
  <c r="B299" i="61"/>
  <c r="C281" i="61" l="1"/>
  <c r="E281" i="61" s="1"/>
  <c r="D281" i="61"/>
  <c r="A301" i="61"/>
  <c r="B300" i="61"/>
  <c r="D282" i="61" l="1"/>
  <c r="C282" i="61"/>
  <c r="E282" i="61" s="1"/>
  <c r="B301" i="61"/>
  <c r="A302" i="61"/>
  <c r="C283" i="61" l="1"/>
  <c r="E283" i="61" s="1"/>
  <c r="D283" i="61"/>
  <c r="A303" i="61"/>
  <c r="B302" i="61"/>
  <c r="D284" i="61" l="1"/>
  <c r="C284" i="61"/>
  <c r="E284" i="61" s="1"/>
  <c r="A304" i="61"/>
  <c r="B303" i="61"/>
  <c r="C285" i="61" l="1"/>
  <c r="E285" i="61" s="1"/>
  <c r="D285" i="61"/>
  <c r="A305" i="61"/>
  <c r="B304" i="61"/>
  <c r="D286" i="61" l="1"/>
  <c r="C286" i="61"/>
  <c r="E286" i="61" s="1"/>
  <c r="A306" i="61"/>
  <c r="B305" i="61"/>
  <c r="C287" i="61" l="1"/>
  <c r="E287" i="61" s="1"/>
  <c r="D287" i="61"/>
  <c r="A307" i="61"/>
  <c r="B306" i="61"/>
  <c r="D288" i="61" l="1"/>
  <c r="C288" i="61"/>
  <c r="E288" i="61" s="1"/>
  <c r="A308" i="61"/>
  <c r="B307" i="61"/>
  <c r="C289" i="61" l="1"/>
  <c r="E289" i="61" s="1"/>
  <c r="D289" i="61"/>
  <c r="A309" i="61"/>
  <c r="B308" i="61"/>
  <c r="D290" i="61" l="1"/>
  <c r="C290" i="61"/>
  <c r="E290" i="61" s="1"/>
  <c r="B309" i="61"/>
  <c r="A310" i="61"/>
  <c r="C291" i="61" l="1"/>
  <c r="E291" i="61" s="1"/>
  <c r="D291" i="61"/>
  <c r="A311" i="61"/>
  <c r="B310" i="61"/>
  <c r="D292" i="61" l="1"/>
  <c r="C292" i="61"/>
  <c r="E292" i="61" s="1"/>
  <c r="A312" i="61"/>
  <c r="B311" i="61"/>
  <c r="C293" i="61" l="1"/>
  <c r="E293" i="61" s="1"/>
  <c r="D293" i="61"/>
  <c r="A313" i="61"/>
  <c r="B312" i="61"/>
  <c r="D294" i="61" l="1"/>
  <c r="C294" i="61"/>
  <c r="E294" i="61" s="1"/>
  <c r="A314" i="61"/>
  <c r="B313" i="61"/>
  <c r="C295" i="61" l="1"/>
  <c r="E295" i="61" s="1"/>
  <c r="D295" i="61"/>
  <c r="A315" i="61"/>
  <c r="B314" i="61"/>
  <c r="D296" i="61" l="1"/>
  <c r="C296" i="61"/>
  <c r="E296" i="61" s="1"/>
  <c r="A316" i="61"/>
  <c r="B315" i="61"/>
  <c r="C297" i="61" l="1"/>
  <c r="E297" i="61" s="1"/>
  <c r="D297" i="61"/>
  <c r="A317" i="61"/>
  <c r="B316" i="61"/>
  <c r="D298" i="61" l="1"/>
  <c r="C298" i="61"/>
  <c r="E298" i="61" s="1"/>
  <c r="B317" i="61"/>
  <c r="A318" i="61"/>
  <c r="C299" i="61" l="1"/>
  <c r="E299" i="61" s="1"/>
  <c r="D299" i="61"/>
  <c r="A319" i="61"/>
  <c r="B318" i="61"/>
  <c r="D300" i="61" l="1"/>
  <c r="C300" i="61"/>
  <c r="E300" i="61" s="1"/>
  <c r="A320" i="61"/>
  <c r="B319" i="61"/>
  <c r="C301" i="61" l="1"/>
  <c r="E301" i="61" s="1"/>
  <c r="D301" i="61"/>
  <c r="A321" i="61"/>
  <c r="B320" i="61"/>
  <c r="D302" i="61" l="1"/>
  <c r="C302" i="61"/>
  <c r="E302" i="61" s="1"/>
  <c r="A322" i="61"/>
  <c r="B321" i="61"/>
  <c r="C303" i="61" l="1"/>
  <c r="E303" i="61" s="1"/>
  <c r="D303" i="61"/>
  <c r="A323" i="61"/>
  <c r="B322" i="61"/>
  <c r="D304" i="61" l="1"/>
  <c r="C304" i="61"/>
  <c r="E304" i="61" s="1"/>
  <c r="A324" i="61"/>
  <c r="B323" i="61"/>
  <c r="C305" i="61" l="1"/>
  <c r="E305" i="61" s="1"/>
  <c r="D305" i="61"/>
  <c r="A325" i="61"/>
  <c r="B324" i="61"/>
  <c r="D306" i="61" l="1"/>
  <c r="C306" i="61"/>
  <c r="E306" i="61" s="1"/>
  <c r="B325" i="61"/>
  <c r="A326" i="61"/>
  <c r="C307" i="61" l="1"/>
  <c r="E307" i="61" s="1"/>
  <c r="D307" i="61"/>
  <c r="A327" i="61"/>
  <c r="B326" i="61"/>
  <c r="D308" i="61" l="1"/>
  <c r="C308" i="61"/>
  <c r="E308" i="61" s="1"/>
  <c r="A328" i="61"/>
  <c r="B327" i="61"/>
  <c r="C309" i="61" l="1"/>
  <c r="E309" i="61" s="1"/>
  <c r="D309" i="61"/>
  <c r="A329" i="61"/>
  <c r="B328" i="61"/>
  <c r="D310" i="61" l="1"/>
  <c r="C310" i="61"/>
  <c r="E310" i="61" s="1"/>
  <c r="A330" i="61"/>
  <c r="B329" i="61"/>
  <c r="C311" i="61" l="1"/>
  <c r="E311" i="61" s="1"/>
  <c r="D311" i="61"/>
  <c r="A331" i="61"/>
  <c r="B330" i="61"/>
  <c r="D312" i="61" l="1"/>
  <c r="C312" i="61"/>
  <c r="E312" i="61" s="1"/>
  <c r="A332" i="61"/>
  <c r="B331" i="61"/>
  <c r="C313" i="61" l="1"/>
  <c r="E313" i="61" s="1"/>
  <c r="D313" i="61"/>
  <c r="A333" i="61"/>
  <c r="B332" i="61"/>
  <c r="D314" i="61" l="1"/>
  <c r="C314" i="61"/>
  <c r="E314" i="61" s="1"/>
  <c r="B333" i="61"/>
  <c r="A334" i="61"/>
  <c r="C315" i="61" l="1"/>
  <c r="E315" i="61" s="1"/>
  <c r="D315" i="61"/>
  <c r="A335" i="61"/>
  <c r="B334" i="61"/>
  <c r="D316" i="61" l="1"/>
  <c r="C316" i="61"/>
  <c r="E316" i="61" s="1"/>
  <c r="A336" i="61"/>
  <c r="B335" i="61"/>
  <c r="C317" i="61" l="1"/>
  <c r="E317" i="61" s="1"/>
  <c r="D317" i="61"/>
  <c r="A337" i="61"/>
  <c r="B336" i="61"/>
  <c r="D318" i="61" l="1"/>
  <c r="C318" i="61"/>
  <c r="E318" i="61" s="1"/>
  <c r="A338" i="61"/>
  <c r="B337" i="61"/>
  <c r="C319" i="61" l="1"/>
  <c r="E319" i="61" s="1"/>
  <c r="D319" i="61"/>
  <c r="A339" i="61"/>
  <c r="B338" i="61"/>
  <c r="D320" i="61" l="1"/>
  <c r="C320" i="61"/>
  <c r="E320" i="61" s="1"/>
  <c r="A340" i="61"/>
  <c r="B339" i="61"/>
  <c r="C321" i="61" l="1"/>
  <c r="E321" i="61" s="1"/>
  <c r="D321" i="61"/>
  <c r="A341" i="61"/>
  <c r="B340" i="61"/>
  <c r="D322" i="61" l="1"/>
  <c r="C322" i="61"/>
  <c r="E322" i="61" s="1"/>
  <c r="B341" i="61"/>
  <c r="A342" i="61"/>
  <c r="C323" i="61" l="1"/>
  <c r="E323" i="61" s="1"/>
  <c r="D323" i="61"/>
  <c r="A343" i="61"/>
  <c r="B342" i="61"/>
  <c r="D324" i="61" l="1"/>
  <c r="C324" i="61"/>
  <c r="E324" i="61" s="1"/>
  <c r="A344" i="61"/>
  <c r="B343" i="61"/>
  <c r="C325" i="61" l="1"/>
  <c r="E325" i="61" s="1"/>
  <c r="D325" i="61"/>
  <c r="A345" i="61"/>
  <c r="B344" i="61"/>
  <c r="D326" i="61" l="1"/>
  <c r="C326" i="61"/>
  <c r="E326" i="61" s="1"/>
  <c r="A346" i="61"/>
  <c r="B345" i="61"/>
  <c r="C327" i="61" l="1"/>
  <c r="E327" i="61" s="1"/>
  <c r="D327" i="61"/>
  <c r="A347" i="61"/>
  <c r="B346" i="61"/>
  <c r="D328" i="61" l="1"/>
  <c r="C328" i="61"/>
  <c r="E328" i="61" s="1"/>
  <c r="A348" i="61"/>
  <c r="B347" i="61"/>
  <c r="C329" i="61" l="1"/>
  <c r="E329" i="61" s="1"/>
  <c r="D329" i="61"/>
  <c r="A349" i="61"/>
  <c r="B348" i="61"/>
  <c r="D330" i="61" l="1"/>
  <c r="C330" i="61"/>
  <c r="E330" i="61" s="1"/>
  <c r="B349" i="61"/>
  <c r="A350" i="61"/>
  <c r="C331" i="61" l="1"/>
  <c r="E331" i="61" s="1"/>
  <c r="D331" i="61"/>
  <c r="A351" i="61"/>
  <c r="B350" i="61"/>
  <c r="D332" i="61" l="1"/>
  <c r="C332" i="61"/>
  <c r="E332" i="61" s="1"/>
  <c r="A352" i="61"/>
  <c r="B351" i="61"/>
  <c r="A353" i="61" l="1"/>
  <c r="B352" i="61"/>
  <c r="C333" i="61"/>
  <c r="E333" i="61" s="1"/>
  <c r="D333" i="61"/>
  <c r="D334" i="61" l="1"/>
  <c r="C334" i="61"/>
  <c r="E334" i="61" s="1"/>
  <c r="A354" i="61"/>
  <c r="B353" i="61"/>
  <c r="C335" i="61" l="1"/>
  <c r="E335" i="61" s="1"/>
  <c r="D335" i="61"/>
  <c r="A355" i="61"/>
  <c r="B354" i="61"/>
  <c r="D336" i="61" l="1"/>
  <c r="C336" i="61"/>
  <c r="E336" i="61" s="1"/>
  <c r="A356" i="61"/>
  <c r="B355" i="61"/>
  <c r="C337" i="61" l="1"/>
  <c r="E337" i="61" s="1"/>
  <c r="D337" i="61"/>
  <c r="A357" i="61"/>
  <c r="B356" i="61"/>
  <c r="D338" i="61" l="1"/>
  <c r="C338" i="61"/>
  <c r="E338" i="61" s="1"/>
  <c r="B357" i="61"/>
  <c r="A358" i="61"/>
  <c r="C339" i="61" l="1"/>
  <c r="E339" i="61" s="1"/>
  <c r="D339" i="61"/>
  <c r="A359" i="61"/>
  <c r="B358" i="61"/>
  <c r="D340" i="61" l="1"/>
  <c r="C340" i="61"/>
  <c r="E340" i="61" s="1"/>
  <c r="A360" i="61"/>
  <c r="B359" i="61"/>
  <c r="C341" i="61" l="1"/>
  <c r="E341" i="61" s="1"/>
  <c r="D341" i="61"/>
  <c r="A361" i="61"/>
  <c r="B360" i="61"/>
  <c r="D342" i="61" l="1"/>
  <c r="C342" i="61"/>
  <c r="E342" i="61" s="1"/>
  <c r="A362" i="61"/>
  <c r="B361" i="61"/>
  <c r="C343" i="61" l="1"/>
  <c r="E343" i="61" s="1"/>
  <c r="D343" i="61"/>
  <c r="A363" i="61"/>
  <c r="B362" i="61"/>
  <c r="D344" i="61" l="1"/>
  <c r="C344" i="61"/>
  <c r="E344" i="61" s="1"/>
  <c r="A364" i="61"/>
  <c r="B363" i="61"/>
  <c r="A365" i="61" l="1"/>
  <c r="B364" i="61"/>
  <c r="C345" i="61"/>
  <c r="E345" i="61" s="1"/>
  <c r="D345" i="61"/>
  <c r="D346" i="61" l="1"/>
  <c r="C346" i="61"/>
  <c r="E346" i="61" s="1"/>
  <c r="B365" i="61"/>
  <c r="A366" i="61"/>
  <c r="C347" i="61" l="1"/>
  <c r="E347" i="61" s="1"/>
  <c r="D347" i="61"/>
  <c r="A367" i="61"/>
  <c r="B366" i="61"/>
  <c r="D348" i="61" l="1"/>
  <c r="C348" i="61"/>
  <c r="E348" i="61" s="1"/>
  <c r="B367" i="61"/>
  <c r="A368" i="61"/>
  <c r="C349" i="61" l="1"/>
  <c r="E349" i="61" s="1"/>
  <c r="D349" i="61"/>
  <c r="A369" i="61"/>
  <c r="B368" i="61"/>
  <c r="D350" i="61" l="1"/>
  <c r="C350" i="61"/>
  <c r="E350" i="61" s="1"/>
  <c r="A370" i="61"/>
  <c r="B369" i="61"/>
  <c r="B370" i="61" l="1"/>
  <c r="A371" i="61"/>
  <c r="C351" i="61"/>
  <c r="E351" i="61" s="1"/>
  <c r="D351" i="61"/>
  <c r="D352" i="61" l="1"/>
  <c r="C352" i="61"/>
  <c r="E352" i="61" s="1"/>
  <c r="A372" i="61"/>
  <c r="B371" i="61"/>
  <c r="C353" i="61" l="1"/>
  <c r="E353" i="61" s="1"/>
  <c r="D353" i="61"/>
  <c r="A373" i="61"/>
  <c r="B372" i="61"/>
  <c r="D354" i="61" l="1"/>
  <c r="C354" i="61"/>
  <c r="E354" i="61" s="1"/>
  <c r="B373" i="61"/>
  <c r="A374" i="61"/>
  <c r="C355" i="61" l="1"/>
  <c r="E355" i="61" s="1"/>
  <c r="D355" i="61"/>
  <c r="A375" i="61"/>
  <c r="B374" i="61"/>
  <c r="D356" i="61" l="1"/>
  <c r="C356" i="61"/>
  <c r="E356" i="61" s="1"/>
  <c r="B375" i="61"/>
  <c r="A376" i="61"/>
  <c r="C357" i="61" l="1"/>
  <c r="E357" i="61" s="1"/>
  <c r="D357" i="61"/>
  <c r="A377" i="61"/>
  <c r="B376" i="61"/>
  <c r="D358" i="61" l="1"/>
  <c r="C358" i="61"/>
  <c r="E358" i="61" s="1"/>
  <c r="A378" i="61"/>
  <c r="B377" i="61"/>
  <c r="C359" i="61" l="1"/>
  <c r="E359" i="61" s="1"/>
  <c r="D359" i="61"/>
  <c r="B378" i="61"/>
  <c r="A379" i="61"/>
  <c r="D360" i="61" l="1"/>
  <c r="C360" i="61"/>
  <c r="E360" i="61" s="1"/>
  <c r="A380" i="61"/>
  <c r="B379" i="61"/>
  <c r="C361" i="61" l="1"/>
  <c r="E361" i="61" s="1"/>
  <c r="D361" i="61"/>
  <c r="A381" i="61"/>
  <c r="B380" i="61"/>
  <c r="D362" i="61" l="1"/>
  <c r="C362" i="61"/>
  <c r="E362" i="61" s="1"/>
  <c r="B381" i="61"/>
  <c r="A382" i="61"/>
  <c r="C363" i="61" l="1"/>
  <c r="E363" i="61" s="1"/>
  <c r="D363" i="61"/>
  <c r="A383" i="61"/>
  <c r="B382" i="61"/>
  <c r="D364" i="61" l="1"/>
  <c r="C364" i="61"/>
  <c r="E364" i="61" s="1"/>
  <c r="B383" i="61"/>
  <c r="A384" i="61"/>
  <c r="C365" i="61" l="1"/>
  <c r="E365" i="61" s="1"/>
  <c r="D365" i="61"/>
  <c r="A385" i="61"/>
  <c r="B384" i="61"/>
  <c r="D366" i="61" l="1"/>
  <c r="C366" i="61"/>
  <c r="E366" i="61" s="1"/>
  <c r="A386" i="61"/>
  <c r="B385" i="61"/>
  <c r="C367" i="61" l="1"/>
  <c r="E367" i="61" s="1"/>
  <c r="D367" i="61"/>
  <c r="B386" i="61"/>
  <c r="A387" i="61"/>
  <c r="D368" i="61" l="1"/>
  <c r="C368" i="61"/>
  <c r="E368" i="61" s="1"/>
  <c r="A388" i="61"/>
  <c r="B387" i="61"/>
  <c r="C369" i="61" l="1"/>
  <c r="E369" i="61" s="1"/>
  <c r="D369" i="61"/>
  <c r="A389" i="61"/>
  <c r="B388" i="61"/>
  <c r="D370" i="61" l="1"/>
  <c r="C370" i="61"/>
  <c r="E370" i="61" s="1"/>
  <c r="B389" i="61"/>
  <c r="A390" i="61"/>
  <c r="C371" i="61" l="1"/>
  <c r="E371" i="61" s="1"/>
  <c r="D371" i="61"/>
  <c r="A391" i="61"/>
  <c r="B390" i="61"/>
  <c r="D372" i="61" l="1"/>
  <c r="C372" i="61"/>
  <c r="E372" i="61" s="1"/>
  <c r="B391" i="61"/>
  <c r="A392" i="61"/>
  <c r="C373" i="61" l="1"/>
  <c r="E373" i="61" s="1"/>
  <c r="D373" i="61"/>
  <c r="A393" i="61"/>
  <c r="B392" i="61"/>
  <c r="D374" i="61" l="1"/>
  <c r="C374" i="61"/>
  <c r="E374" i="61" s="1"/>
  <c r="A394" i="61"/>
  <c r="B393" i="61"/>
  <c r="C375" i="61" l="1"/>
  <c r="E375" i="61" s="1"/>
  <c r="D375" i="61"/>
  <c r="A395" i="61"/>
  <c r="B394" i="61"/>
  <c r="D376" i="61" l="1"/>
  <c r="C376" i="61"/>
  <c r="E376" i="61" s="1"/>
  <c r="B395" i="61"/>
  <c r="A396" i="61"/>
  <c r="C377" i="61" l="1"/>
  <c r="E377" i="61" s="1"/>
  <c r="D377" i="61"/>
  <c r="A397" i="61"/>
  <c r="B396" i="61"/>
  <c r="D378" i="61" l="1"/>
  <c r="C378" i="61"/>
  <c r="E378" i="61" s="1"/>
  <c r="B397" i="61"/>
  <c r="A398" i="61"/>
  <c r="C379" i="61" l="1"/>
  <c r="E379" i="61" s="1"/>
  <c r="D379" i="61"/>
  <c r="A399" i="61"/>
  <c r="B398" i="61"/>
  <c r="D380" i="61" l="1"/>
  <c r="C380" i="61"/>
  <c r="E380" i="61" s="1"/>
  <c r="A400" i="61"/>
  <c r="B399" i="61"/>
  <c r="C381" i="61" l="1"/>
  <c r="E381" i="61" s="1"/>
  <c r="D381" i="61"/>
  <c r="A401" i="61"/>
  <c r="B400" i="61"/>
  <c r="D382" i="61" l="1"/>
  <c r="C382" i="61"/>
  <c r="E382" i="61" s="1"/>
  <c r="A402" i="61"/>
  <c r="B401" i="61"/>
  <c r="C383" i="61" l="1"/>
  <c r="E383" i="61" s="1"/>
  <c r="D383" i="61"/>
  <c r="A403" i="61"/>
  <c r="B402" i="61"/>
  <c r="D384" i="61" l="1"/>
  <c r="C384" i="61"/>
  <c r="E384" i="61" s="1"/>
  <c r="B403" i="61"/>
  <c r="A404" i="61"/>
  <c r="C385" i="61" l="1"/>
  <c r="E385" i="61" s="1"/>
  <c r="D385" i="61"/>
  <c r="A405" i="61"/>
  <c r="B404" i="61"/>
  <c r="D386" i="61" l="1"/>
  <c r="C386" i="61"/>
  <c r="E386" i="61" s="1"/>
  <c r="A406" i="61"/>
  <c r="B405" i="61"/>
  <c r="C387" i="61" l="1"/>
  <c r="E387" i="61" s="1"/>
  <c r="D387" i="61"/>
  <c r="A407" i="61"/>
  <c r="B406" i="61"/>
  <c r="D388" i="61" l="1"/>
  <c r="C388" i="61"/>
  <c r="E388" i="61" s="1"/>
  <c r="A408" i="61"/>
  <c r="B407" i="61"/>
  <c r="C389" i="61" l="1"/>
  <c r="E389" i="61" s="1"/>
  <c r="D389" i="61"/>
  <c r="A409" i="61"/>
  <c r="B408" i="61"/>
  <c r="D390" i="61" l="1"/>
  <c r="C390" i="61"/>
  <c r="E390" i="61" s="1"/>
  <c r="A410" i="61"/>
  <c r="B409" i="61"/>
  <c r="C391" i="61" l="1"/>
  <c r="E391" i="61" s="1"/>
  <c r="D391" i="61"/>
  <c r="A411" i="61"/>
  <c r="B410" i="61"/>
  <c r="D392" i="61" l="1"/>
  <c r="C392" i="61"/>
  <c r="E392" i="61" s="1"/>
  <c r="B411" i="61"/>
  <c r="A412" i="61"/>
  <c r="C393" i="61" l="1"/>
  <c r="E393" i="61" s="1"/>
  <c r="D393" i="61"/>
  <c r="A413" i="61"/>
  <c r="B412" i="61"/>
  <c r="D394" i="61" l="1"/>
  <c r="C394" i="61"/>
  <c r="E394" i="61" s="1"/>
  <c r="A414" i="61"/>
  <c r="B413" i="61"/>
  <c r="C395" i="61" l="1"/>
  <c r="E395" i="61" s="1"/>
  <c r="D395" i="61"/>
  <c r="A415" i="61"/>
  <c r="B414" i="61"/>
  <c r="D396" i="61" l="1"/>
  <c r="C396" i="61"/>
  <c r="E396" i="61" s="1"/>
  <c r="A416" i="61"/>
  <c r="B415" i="61"/>
  <c r="C397" i="61" l="1"/>
  <c r="E397" i="61" s="1"/>
  <c r="D397" i="61"/>
  <c r="A417" i="61"/>
  <c r="B416" i="61"/>
  <c r="D398" i="61" l="1"/>
  <c r="C398" i="61"/>
  <c r="E398" i="61" s="1"/>
  <c r="A418" i="61"/>
  <c r="B417" i="61"/>
  <c r="C399" i="61" l="1"/>
  <c r="E399" i="61" s="1"/>
  <c r="D399" i="61"/>
  <c r="A419" i="61"/>
  <c r="B418" i="61"/>
  <c r="D400" i="61" l="1"/>
  <c r="C400" i="61"/>
  <c r="E400" i="61" s="1"/>
  <c r="B419" i="61"/>
  <c r="A420" i="61"/>
  <c r="C401" i="61" l="1"/>
  <c r="E401" i="61" s="1"/>
  <c r="D401" i="61"/>
  <c r="A421" i="61"/>
  <c r="B420" i="61"/>
  <c r="D402" i="61" l="1"/>
  <c r="C402" i="61"/>
  <c r="E402" i="61" s="1"/>
  <c r="A422" i="61"/>
  <c r="B421" i="61"/>
  <c r="C403" i="61" l="1"/>
  <c r="E403" i="61" s="1"/>
  <c r="D403" i="61"/>
  <c r="A423" i="61"/>
  <c r="B422" i="61"/>
  <c r="D404" i="61" l="1"/>
  <c r="C404" i="61"/>
  <c r="E404" i="61" s="1"/>
  <c r="A424" i="61"/>
  <c r="B423" i="61"/>
  <c r="C405" i="61" l="1"/>
  <c r="E405" i="61" s="1"/>
  <c r="D405" i="61"/>
  <c r="A425" i="61"/>
  <c r="B424" i="61"/>
  <c r="D406" i="61" l="1"/>
  <c r="C406" i="61"/>
  <c r="E406" i="61" s="1"/>
  <c r="A426" i="61"/>
  <c r="B425" i="61"/>
  <c r="C407" i="61" l="1"/>
  <c r="E407" i="61" s="1"/>
  <c r="D407" i="61"/>
  <c r="A427" i="61"/>
  <c r="B426" i="61"/>
  <c r="D408" i="61" l="1"/>
  <c r="C408" i="61"/>
  <c r="E408" i="61" s="1"/>
  <c r="B427" i="61"/>
  <c r="A428" i="61"/>
  <c r="C409" i="61" l="1"/>
  <c r="E409" i="61" s="1"/>
  <c r="D409" i="61"/>
  <c r="A429" i="61"/>
  <c r="B428" i="61"/>
  <c r="D410" i="61" l="1"/>
  <c r="C410" i="61"/>
  <c r="E410" i="61" s="1"/>
  <c r="A430" i="61"/>
  <c r="B429" i="61"/>
  <c r="C411" i="61" l="1"/>
  <c r="E411" i="61" s="1"/>
  <c r="D411" i="61"/>
  <c r="A431" i="61"/>
  <c r="B430" i="61"/>
  <c r="D412" i="61" l="1"/>
  <c r="C412" i="61"/>
  <c r="E412" i="61" s="1"/>
  <c r="A432" i="61"/>
  <c r="B431" i="61"/>
  <c r="C413" i="61" l="1"/>
  <c r="E413" i="61" s="1"/>
  <c r="D413" i="61"/>
  <c r="A433" i="61"/>
  <c r="B432" i="61"/>
  <c r="D414" i="61" l="1"/>
  <c r="C414" i="61"/>
  <c r="E414" i="61" s="1"/>
  <c r="A434" i="61"/>
  <c r="B433" i="61"/>
  <c r="C415" i="61" l="1"/>
  <c r="E415" i="61" s="1"/>
  <c r="D415" i="61"/>
  <c r="A435" i="61"/>
  <c r="B434" i="61"/>
  <c r="D416" i="61" l="1"/>
  <c r="C416" i="61"/>
  <c r="E416" i="61" s="1"/>
  <c r="B435" i="61"/>
  <c r="A436" i="61"/>
  <c r="C417" i="61" l="1"/>
  <c r="E417" i="61" s="1"/>
  <c r="D417" i="61"/>
  <c r="A437" i="61"/>
  <c r="B436" i="61"/>
  <c r="D418" i="61" l="1"/>
  <c r="C418" i="61"/>
  <c r="E418" i="61" s="1"/>
  <c r="A438" i="61"/>
  <c r="B437" i="61"/>
  <c r="C419" i="61" l="1"/>
  <c r="E419" i="61" s="1"/>
  <c r="D419" i="61"/>
  <c r="A439" i="61"/>
  <c r="B438" i="61"/>
  <c r="D420" i="61" l="1"/>
  <c r="C420" i="61"/>
  <c r="E420" i="61" s="1"/>
  <c r="A440" i="61"/>
  <c r="B439" i="61"/>
  <c r="C421" i="61" l="1"/>
  <c r="E421" i="61" s="1"/>
  <c r="D421" i="61"/>
  <c r="A441" i="61"/>
  <c r="B440" i="61"/>
  <c r="D422" i="61" l="1"/>
  <c r="E422" i="61"/>
  <c r="C422" i="61"/>
  <c r="B441" i="61"/>
  <c r="A442" i="61"/>
  <c r="C423" i="61" l="1"/>
  <c r="E423" i="61" s="1"/>
  <c r="D423" i="61"/>
  <c r="A443" i="61"/>
  <c r="B442" i="61"/>
  <c r="D424" i="61" l="1"/>
  <c r="C424" i="61"/>
  <c r="E424" i="61" s="1"/>
  <c r="B443" i="61"/>
  <c r="A444" i="61"/>
  <c r="C425" i="61" l="1"/>
  <c r="E425" i="61" s="1"/>
  <c r="D425" i="61"/>
  <c r="A445" i="61"/>
  <c r="B444" i="61"/>
  <c r="D426" i="61" l="1"/>
  <c r="C426" i="61"/>
  <c r="E426" i="61" s="1"/>
  <c r="A446" i="61"/>
  <c r="B445" i="61"/>
  <c r="A447" i="61" l="1"/>
  <c r="B446" i="61"/>
  <c r="C427" i="61"/>
  <c r="E427" i="61" s="1"/>
  <c r="D427" i="61"/>
  <c r="D428" i="61" l="1"/>
  <c r="C428" i="61"/>
  <c r="E428" i="61" s="1"/>
  <c r="A448" i="61"/>
  <c r="B447" i="61"/>
  <c r="A449" i="61" l="1"/>
  <c r="B448" i="61"/>
  <c r="C429" i="61"/>
  <c r="E429" i="61" s="1"/>
  <c r="D429" i="61"/>
  <c r="D430" i="61" l="1"/>
  <c r="E430" i="61"/>
  <c r="C430" i="61"/>
  <c r="B449" i="61"/>
  <c r="A450" i="61"/>
  <c r="C431" i="61" l="1"/>
  <c r="E431" i="61" s="1"/>
  <c r="D431" i="61"/>
  <c r="A451" i="61"/>
  <c r="B450" i="61"/>
  <c r="D432" i="61" l="1"/>
  <c r="C432" i="61"/>
  <c r="E432" i="61" s="1"/>
  <c r="B451" i="61"/>
  <c r="A452" i="61"/>
  <c r="C433" i="61" l="1"/>
  <c r="E433" i="61" s="1"/>
  <c r="D433" i="61"/>
  <c r="A453" i="61"/>
  <c r="B452" i="61"/>
  <c r="D434" i="61" l="1"/>
  <c r="E434" i="61"/>
  <c r="C434" i="61"/>
  <c r="A454" i="61"/>
  <c r="B453" i="61"/>
  <c r="A455" i="61" l="1"/>
  <c r="B454" i="61"/>
  <c r="C435" i="61"/>
  <c r="E435" i="61" s="1"/>
  <c r="D435" i="61"/>
  <c r="D436" i="61" l="1"/>
  <c r="C436" i="61"/>
  <c r="E436" i="61" s="1"/>
  <c r="A456" i="61"/>
  <c r="B455" i="61"/>
  <c r="A457" i="61" l="1"/>
  <c r="B456" i="61"/>
  <c r="C437" i="61"/>
  <c r="E437" i="61" s="1"/>
  <c r="D437" i="61"/>
  <c r="D438" i="61" l="1"/>
  <c r="E438" i="61"/>
  <c r="C438" i="61"/>
  <c r="A458" i="61"/>
  <c r="B457" i="61"/>
  <c r="A459" i="61" l="1"/>
  <c r="B458" i="61"/>
  <c r="C439" i="61"/>
  <c r="E439" i="61" s="1"/>
  <c r="D439" i="61"/>
  <c r="D440" i="61" l="1"/>
  <c r="E440" i="61"/>
  <c r="C440" i="61"/>
  <c r="B459" i="61"/>
  <c r="A460" i="61"/>
  <c r="C441" i="61" l="1"/>
  <c r="E441" i="61" s="1"/>
  <c r="D441" i="61"/>
  <c r="A461" i="61"/>
  <c r="B460" i="61"/>
  <c r="D442" i="61" l="1"/>
  <c r="E442" i="61"/>
  <c r="C442" i="61"/>
  <c r="A462" i="61"/>
  <c r="B461" i="61"/>
  <c r="A463" i="61" l="1"/>
  <c r="B462" i="61"/>
  <c r="C443" i="61"/>
  <c r="E443" i="61" s="1"/>
  <c r="D443" i="61"/>
  <c r="D444" i="61" l="1"/>
  <c r="C444" i="61"/>
  <c r="E444" i="61" s="1"/>
  <c r="A464" i="61"/>
  <c r="B463" i="61"/>
  <c r="C445" i="61" l="1"/>
  <c r="E445" i="61" s="1"/>
  <c r="D445" i="61"/>
  <c r="A465" i="61"/>
  <c r="B464" i="61"/>
  <c r="D446" i="61" l="1"/>
  <c r="C446" i="61"/>
  <c r="E446" i="61" s="1"/>
  <c r="A466" i="61"/>
  <c r="B465" i="61"/>
  <c r="C447" i="61" l="1"/>
  <c r="E447" i="61" s="1"/>
  <c r="D447" i="61"/>
  <c r="A467" i="61"/>
  <c r="B466" i="61"/>
  <c r="D448" i="61" l="1"/>
  <c r="E448" i="61"/>
  <c r="C448" i="61"/>
  <c r="B467" i="61"/>
  <c r="A468" i="61"/>
  <c r="C449" i="61" l="1"/>
  <c r="E449" i="61" s="1"/>
  <c r="D449" i="61"/>
  <c r="A469" i="61"/>
  <c r="B468" i="61"/>
  <c r="D450" i="61" l="1"/>
  <c r="C450" i="61"/>
  <c r="E450" i="61" s="1"/>
  <c r="A470" i="61"/>
  <c r="B469" i="61"/>
  <c r="C451" i="61" l="1"/>
  <c r="E451" i="61" s="1"/>
  <c r="D451" i="61"/>
  <c r="A471" i="61"/>
  <c r="B470" i="61"/>
  <c r="D452" i="61" l="1"/>
  <c r="C452" i="61"/>
  <c r="E452" i="61" s="1"/>
  <c r="A472" i="61"/>
  <c r="B471" i="61"/>
  <c r="C453" i="61" l="1"/>
  <c r="E453" i="61" s="1"/>
  <c r="D453" i="61"/>
  <c r="A473" i="61"/>
  <c r="B472" i="61"/>
  <c r="D454" i="61" l="1"/>
  <c r="C454" i="61"/>
  <c r="E454" i="61" s="1"/>
  <c r="A474" i="61"/>
  <c r="B473" i="61"/>
  <c r="C455" i="61" l="1"/>
  <c r="E455" i="61" s="1"/>
  <c r="D455" i="61"/>
  <c r="A475" i="61"/>
  <c r="B474" i="61"/>
  <c r="D456" i="61" l="1"/>
  <c r="C456" i="61"/>
  <c r="E456" i="61" s="1"/>
  <c r="B475" i="61"/>
  <c r="A476" i="61"/>
  <c r="C457" i="61" l="1"/>
  <c r="E457" i="61" s="1"/>
  <c r="D457" i="61"/>
  <c r="A477" i="61"/>
  <c r="B476" i="61"/>
  <c r="D458" i="61" l="1"/>
  <c r="C458" i="61"/>
  <c r="E458" i="61" s="1"/>
  <c r="A478" i="61"/>
  <c r="B477" i="61"/>
  <c r="C459" i="61" l="1"/>
  <c r="E459" i="61" s="1"/>
  <c r="D459" i="61"/>
  <c r="A479" i="61"/>
  <c r="B478" i="61"/>
  <c r="D460" i="61" l="1"/>
  <c r="C460" i="61"/>
  <c r="E460" i="61" s="1"/>
  <c r="A480" i="61"/>
  <c r="B479" i="61"/>
  <c r="C461" i="61" l="1"/>
  <c r="E461" i="61" s="1"/>
  <c r="D461" i="61"/>
  <c r="A481" i="61"/>
  <c r="B480" i="61"/>
  <c r="D462" i="61" l="1"/>
  <c r="C462" i="61"/>
  <c r="E462" i="61" s="1"/>
  <c r="B481" i="61"/>
  <c r="A482" i="61"/>
  <c r="C463" i="61" l="1"/>
  <c r="E463" i="61" s="1"/>
  <c r="D463" i="61"/>
  <c r="A483" i="61"/>
  <c r="B482" i="61"/>
  <c r="D464" i="61" l="1"/>
  <c r="C464" i="61"/>
  <c r="E464" i="61" s="1"/>
  <c r="B483" i="61"/>
  <c r="A484" i="61"/>
  <c r="C465" i="61" l="1"/>
  <c r="E465" i="61" s="1"/>
  <c r="D465" i="61"/>
  <c r="A485" i="61"/>
  <c r="B484" i="61"/>
  <c r="D466" i="61" l="1"/>
  <c r="C466" i="61"/>
  <c r="E466" i="61" s="1"/>
  <c r="A486" i="61"/>
  <c r="B485" i="61"/>
  <c r="C467" i="61" l="1"/>
  <c r="E467" i="61" s="1"/>
  <c r="D467" i="61"/>
  <c r="A487" i="61"/>
  <c r="B486" i="61"/>
  <c r="D468" i="61" l="1"/>
  <c r="E468" i="61"/>
  <c r="C468" i="61"/>
  <c r="A488" i="61"/>
  <c r="B487" i="61"/>
  <c r="A489" i="61" l="1"/>
  <c r="B488" i="61"/>
  <c r="C469" i="61"/>
  <c r="E469" i="61" s="1"/>
  <c r="D469" i="61"/>
  <c r="D470" i="61" l="1"/>
  <c r="C470" i="61"/>
  <c r="E470" i="61" s="1"/>
  <c r="A490" i="61"/>
  <c r="B489" i="61"/>
  <c r="C471" i="61" l="1"/>
  <c r="E471" i="61" s="1"/>
  <c r="D471" i="61"/>
  <c r="A491" i="61"/>
  <c r="B490" i="61"/>
  <c r="D472" i="61" l="1"/>
  <c r="C472" i="61"/>
  <c r="E472" i="61" s="1"/>
  <c r="B491" i="61"/>
  <c r="A492" i="61"/>
  <c r="C473" i="61" l="1"/>
  <c r="E473" i="61" s="1"/>
  <c r="D473" i="61"/>
  <c r="A493" i="61"/>
  <c r="B492" i="61"/>
  <c r="D474" i="61" l="1"/>
  <c r="C474" i="61"/>
  <c r="E474" i="61" s="1"/>
  <c r="A494" i="61"/>
  <c r="B493" i="61"/>
  <c r="C475" i="61" l="1"/>
  <c r="E475" i="61" s="1"/>
  <c r="D475" i="61"/>
  <c r="A495" i="61"/>
  <c r="B494" i="61"/>
  <c r="D476" i="61" l="1"/>
  <c r="C476" i="61"/>
  <c r="E476" i="61" s="1"/>
  <c r="A496" i="61"/>
  <c r="B495" i="61"/>
  <c r="A497" i="61" l="1"/>
  <c r="B496" i="61"/>
  <c r="C477" i="61"/>
  <c r="E477" i="61" s="1"/>
  <c r="D477" i="61"/>
  <c r="D478" i="61" l="1"/>
  <c r="C478" i="61"/>
  <c r="E478" i="61" s="1"/>
  <c r="B497" i="61"/>
  <c r="A498" i="61"/>
  <c r="C479" i="61" l="1"/>
  <c r="E479" i="61" s="1"/>
  <c r="D479" i="61"/>
  <c r="A499" i="61"/>
  <c r="B498" i="61"/>
  <c r="D480" i="61" l="1"/>
  <c r="C480" i="61"/>
  <c r="E480" i="61" s="1"/>
  <c r="B499" i="61"/>
  <c r="A500" i="61"/>
  <c r="C481" i="61" l="1"/>
  <c r="E481" i="61" s="1"/>
  <c r="D481" i="61"/>
  <c r="A501" i="61"/>
  <c r="B500" i="61"/>
  <c r="D482" i="61" l="1"/>
  <c r="C482" i="61"/>
  <c r="E482" i="61" s="1"/>
  <c r="A502" i="61"/>
  <c r="B501" i="61"/>
  <c r="C483" i="61" l="1"/>
  <c r="E483" i="61" s="1"/>
  <c r="D483" i="61"/>
  <c r="A503" i="61"/>
  <c r="B502" i="61"/>
  <c r="D484" i="61" l="1"/>
  <c r="C484" i="61"/>
  <c r="E484" i="61" s="1"/>
  <c r="A504" i="61"/>
  <c r="B503" i="61"/>
  <c r="C485" i="61" l="1"/>
  <c r="E485" i="61" s="1"/>
  <c r="D485" i="61"/>
  <c r="A505" i="61"/>
  <c r="B504" i="61"/>
  <c r="D486" i="61" l="1"/>
  <c r="C486" i="61"/>
  <c r="E486" i="61" s="1"/>
  <c r="A506" i="61"/>
  <c r="B505" i="61"/>
  <c r="C487" i="61" l="1"/>
  <c r="E487" i="61" s="1"/>
  <c r="D487" i="61"/>
  <c r="A507" i="61"/>
  <c r="B506" i="61"/>
  <c r="D488" i="61" l="1"/>
  <c r="C488" i="61"/>
  <c r="E488" i="61" s="1"/>
  <c r="B507" i="61"/>
  <c r="A508" i="61"/>
  <c r="C489" i="61" l="1"/>
  <c r="E489" i="61" s="1"/>
  <c r="D489" i="61"/>
  <c r="A509" i="61"/>
  <c r="B508" i="61"/>
  <c r="D490" i="61" l="1"/>
  <c r="C490" i="61"/>
  <c r="E490" i="61" s="1"/>
  <c r="A510" i="61"/>
  <c r="B509" i="61"/>
  <c r="C491" i="61" l="1"/>
  <c r="E491" i="61" s="1"/>
  <c r="D491" i="61"/>
  <c r="A511" i="61"/>
  <c r="B510" i="61"/>
  <c r="D492" i="61" l="1"/>
  <c r="E492" i="61"/>
  <c r="C492" i="61"/>
  <c r="A512" i="61"/>
  <c r="B511" i="61"/>
  <c r="A513" i="61" l="1"/>
  <c r="B512" i="61"/>
  <c r="C493" i="61"/>
  <c r="E493" i="61" s="1"/>
  <c r="D493" i="61"/>
  <c r="D494" i="61" l="1"/>
  <c r="C494" i="61"/>
  <c r="E494" i="61" s="1"/>
  <c r="A514" i="61"/>
  <c r="B513" i="61"/>
  <c r="C495" i="61" l="1"/>
  <c r="E495" i="61" s="1"/>
  <c r="D495" i="61"/>
  <c r="B514" i="61"/>
  <c r="A515" i="61"/>
  <c r="D496" i="61" l="1"/>
  <c r="C496" i="61"/>
  <c r="E496" i="61" s="1"/>
  <c r="B515" i="61"/>
  <c r="A516" i="61"/>
  <c r="C497" i="61" l="1"/>
  <c r="E497" i="61" s="1"/>
  <c r="D497" i="61"/>
  <c r="A517" i="61"/>
  <c r="B516" i="61"/>
  <c r="D498" i="61" l="1"/>
  <c r="C498" i="61"/>
  <c r="E498" i="61" s="1"/>
  <c r="A518" i="61"/>
  <c r="B517" i="61"/>
  <c r="C499" i="61" l="1"/>
  <c r="E499" i="61" s="1"/>
  <c r="D499" i="61"/>
  <c r="A519" i="61"/>
  <c r="B518" i="61"/>
  <c r="D500" i="61" l="1"/>
  <c r="C500" i="61"/>
  <c r="E500" i="61" s="1"/>
  <c r="A520" i="61"/>
  <c r="B519" i="61"/>
  <c r="C501" i="61" l="1"/>
  <c r="E501" i="61" s="1"/>
  <c r="D501" i="61"/>
  <c r="A521" i="61"/>
  <c r="B520" i="61"/>
  <c r="D502" i="61" l="1"/>
  <c r="C502" i="61"/>
  <c r="E502" i="61" s="1"/>
  <c r="A522" i="61"/>
  <c r="B521" i="61"/>
  <c r="C503" i="61" l="1"/>
  <c r="E503" i="61" s="1"/>
  <c r="D503" i="61"/>
  <c r="A523" i="61"/>
  <c r="B522" i="61"/>
  <c r="D504" i="61" l="1"/>
  <c r="C504" i="61"/>
  <c r="E504" i="61" s="1"/>
  <c r="B523" i="61"/>
  <c r="A524" i="61"/>
  <c r="C505" i="61" l="1"/>
  <c r="E505" i="61" s="1"/>
  <c r="D505" i="61"/>
  <c r="A525" i="61"/>
  <c r="B524" i="61"/>
  <c r="D506" i="61" l="1"/>
  <c r="C506" i="61"/>
  <c r="E506" i="61" s="1"/>
  <c r="A526" i="61"/>
  <c r="B525" i="61"/>
  <c r="C507" i="61" l="1"/>
  <c r="E507" i="61" s="1"/>
  <c r="D507" i="61"/>
  <c r="A527" i="61"/>
  <c r="B526" i="61"/>
  <c r="D508" i="61" l="1"/>
  <c r="C508" i="61"/>
  <c r="E508" i="61" s="1"/>
  <c r="A528" i="61"/>
  <c r="B527" i="61"/>
  <c r="C509" i="61" l="1"/>
  <c r="E509" i="61" s="1"/>
  <c r="D509" i="61"/>
  <c r="A529" i="61"/>
  <c r="B528" i="61"/>
  <c r="D510" i="61" l="1"/>
  <c r="C510" i="61"/>
  <c r="E510" i="61" s="1"/>
  <c r="A530" i="61"/>
  <c r="B529" i="61"/>
  <c r="C511" i="61" l="1"/>
  <c r="E511" i="61" s="1"/>
  <c r="D511" i="61"/>
  <c r="A531" i="61"/>
  <c r="B530" i="61"/>
  <c r="D512" i="61" l="1"/>
  <c r="C512" i="61"/>
  <c r="E512" i="61" s="1"/>
  <c r="B531" i="61"/>
  <c r="A532" i="61"/>
  <c r="C513" i="61" l="1"/>
  <c r="E513" i="61" s="1"/>
  <c r="D513" i="61"/>
  <c r="A533" i="61"/>
  <c r="B532" i="61"/>
  <c r="D514" i="61" l="1"/>
  <c r="C514" i="61"/>
  <c r="E514" i="61" s="1"/>
  <c r="B533" i="61"/>
  <c r="A534" i="61"/>
  <c r="C515" i="61" l="1"/>
  <c r="E515" i="61" s="1"/>
  <c r="D515" i="61"/>
  <c r="A535" i="61"/>
  <c r="B534" i="61"/>
  <c r="D516" i="61" l="1"/>
  <c r="C516" i="61"/>
  <c r="E516" i="61" s="1"/>
  <c r="A536" i="61"/>
  <c r="B535" i="61"/>
  <c r="C517" i="61" l="1"/>
  <c r="E517" i="61" s="1"/>
  <c r="D517" i="61"/>
  <c r="B536" i="61"/>
  <c r="A537" i="61"/>
  <c r="D518" i="61" l="1"/>
  <c r="C518" i="61"/>
  <c r="E518" i="61" s="1"/>
  <c r="B537" i="61"/>
  <c r="A538" i="61"/>
  <c r="C519" i="61" l="1"/>
  <c r="E519" i="61" s="1"/>
  <c r="D519" i="61"/>
  <c r="A539" i="61"/>
  <c r="B538" i="61"/>
  <c r="D520" i="61" l="1"/>
  <c r="C520" i="61"/>
  <c r="E520" i="61" s="1"/>
  <c r="B539" i="61"/>
  <c r="A540" i="61"/>
  <c r="C521" i="61" l="1"/>
  <c r="E521" i="61" s="1"/>
  <c r="D521" i="61"/>
  <c r="A541" i="61"/>
  <c r="B540" i="61"/>
  <c r="D522" i="61" l="1"/>
  <c r="C522" i="61"/>
  <c r="E522" i="61" s="1"/>
  <c r="B541" i="61"/>
  <c r="A542" i="61"/>
  <c r="C523" i="61" l="1"/>
  <c r="E523" i="61" s="1"/>
  <c r="D523" i="61"/>
  <c r="A543" i="61"/>
  <c r="B542" i="61"/>
  <c r="D524" i="61" l="1"/>
  <c r="C524" i="61"/>
  <c r="E524" i="61" s="1"/>
  <c r="A544" i="61"/>
  <c r="B543" i="61"/>
  <c r="C525" i="61" l="1"/>
  <c r="E525" i="61" s="1"/>
  <c r="D525" i="61"/>
  <c r="A545" i="61"/>
  <c r="B544" i="61"/>
  <c r="D526" i="61" l="1"/>
  <c r="C526" i="61"/>
  <c r="E526" i="61" s="1"/>
  <c r="A546" i="61"/>
  <c r="B545" i="61"/>
  <c r="C527" i="61" l="1"/>
  <c r="E527" i="61" s="1"/>
  <c r="D527" i="61"/>
  <c r="A547" i="61"/>
  <c r="B546" i="61"/>
  <c r="D528" i="61" l="1"/>
  <c r="C528" i="61"/>
  <c r="E528" i="61" s="1"/>
  <c r="B547" i="61"/>
  <c r="A548" i="61"/>
  <c r="C529" i="61" l="1"/>
  <c r="E529" i="61" s="1"/>
  <c r="D529" i="61"/>
  <c r="A549" i="61"/>
  <c r="B548" i="61"/>
  <c r="D530" i="61" l="1"/>
  <c r="C530" i="61"/>
  <c r="E530" i="61" s="1"/>
  <c r="A550" i="61"/>
  <c r="B549" i="61"/>
  <c r="C531" i="61" l="1"/>
  <c r="E531" i="61" s="1"/>
  <c r="D531" i="61"/>
  <c r="A551" i="61"/>
  <c r="B550" i="61"/>
  <c r="D532" i="61" l="1"/>
  <c r="C532" i="61"/>
  <c r="E532" i="61" s="1"/>
  <c r="B551" i="61"/>
  <c r="A552" i="61"/>
  <c r="C533" i="61" l="1"/>
  <c r="E533" i="61" s="1"/>
  <c r="D533" i="61"/>
  <c r="A553" i="61"/>
  <c r="B552" i="61"/>
  <c r="D534" i="61" l="1"/>
  <c r="C534" i="61"/>
  <c r="E534" i="61" s="1"/>
  <c r="B553" i="61"/>
  <c r="A554" i="61"/>
  <c r="C535" i="61" l="1"/>
  <c r="E535" i="61" s="1"/>
  <c r="D535" i="61"/>
  <c r="B554" i="61"/>
  <c r="A555" i="61"/>
  <c r="D536" i="61" l="1"/>
  <c r="C536" i="61"/>
  <c r="E536" i="61" s="1"/>
  <c r="A556" i="61"/>
  <c r="B555" i="61"/>
  <c r="C537" i="61" l="1"/>
  <c r="E537" i="61" s="1"/>
  <c r="D537" i="61"/>
  <c r="A557" i="61"/>
  <c r="B556" i="61"/>
  <c r="D538" i="61" l="1"/>
  <c r="C538" i="61"/>
  <c r="E538" i="61" s="1"/>
  <c r="B557" i="61"/>
  <c r="A558" i="61"/>
  <c r="C539" i="61" l="1"/>
  <c r="E539" i="61" s="1"/>
  <c r="D539" i="61"/>
  <c r="B558" i="61"/>
  <c r="A559" i="61"/>
  <c r="D540" i="61" l="1"/>
  <c r="C540" i="61"/>
  <c r="E540" i="61" s="1"/>
  <c r="B559" i="61"/>
  <c r="A560" i="61"/>
  <c r="C541" i="61" l="1"/>
  <c r="E541" i="61" s="1"/>
  <c r="D541" i="61"/>
  <c r="B560" i="61"/>
  <c r="A561" i="61"/>
  <c r="D542" i="61" l="1"/>
  <c r="C542" i="61"/>
  <c r="E542" i="61" s="1"/>
  <c r="B561" i="61"/>
  <c r="A562" i="61"/>
  <c r="B562" i="61" s="1"/>
  <c r="C543" i="61" l="1"/>
  <c r="E543" i="61" s="1"/>
  <c r="D543" i="61"/>
  <c r="D544" i="61" l="1"/>
  <c r="C544" i="61"/>
  <c r="E544" i="61" s="1"/>
  <c r="C545" i="61" l="1"/>
  <c r="E545" i="61" s="1"/>
  <c r="D545" i="61"/>
  <c r="D546" i="61" l="1"/>
  <c r="C546" i="61"/>
  <c r="E546" i="61" s="1"/>
  <c r="C547" i="61" l="1"/>
  <c r="E547" i="61" s="1"/>
  <c r="D547" i="61"/>
  <c r="D548" i="61" l="1"/>
  <c r="C548" i="61"/>
  <c r="E548" i="61" s="1"/>
  <c r="C549" i="61" l="1"/>
  <c r="E549" i="61" s="1"/>
  <c r="D549" i="61"/>
  <c r="D550" i="61" l="1"/>
  <c r="C550" i="61"/>
  <c r="E550" i="61" s="1"/>
  <c r="C551" i="61" l="1"/>
  <c r="E551" i="61" s="1"/>
  <c r="D551" i="61"/>
  <c r="D552" i="61" l="1"/>
  <c r="C552" i="61"/>
  <c r="E552" i="61" s="1"/>
  <c r="C553" i="61" l="1"/>
  <c r="E553" i="61" s="1"/>
  <c r="D553" i="61"/>
  <c r="C554" i="61" l="1"/>
  <c r="E554" i="61" s="1"/>
  <c r="D554" i="61"/>
  <c r="C555" i="61" l="1"/>
  <c r="E555" i="61" s="1"/>
  <c r="D555" i="61"/>
  <c r="D556" i="61" l="1"/>
  <c r="C556" i="61"/>
  <c r="E556" i="61" s="1"/>
  <c r="C557" i="61" l="1"/>
  <c r="E557" i="61" s="1"/>
  <c r="D557" i="61"/>
  <c r="C558" i="61" l="1"/>
  <c r="E558" i="61" s="1"/>
  <c r="D558" i="61"/>
  <c r="C559" i="61" l="1"/>
  <c r="E559" i="61" s="1"/>
  <c r="D559" i="61"/>
  <c r="C560" i="61" l="1"/>
  <c r="D560" i="61"/>
  <c r="E560" i="61"/>
  <c r="D561" i="61" l="1"/>
  <c r="C561" i="61"/>
  <c r="E561" i="61" s="1"/>
  <c r="D562" i="61" l="1"/>
  <c r="C562" i="61"/>
  <c r="E562" i="61" s="1"/>
</calcChain>
</file>

<file path=xl/sharedStrings.xml><?xml version="1.0" encoding="utf-8"?>
<sst xmlns="http://schemas.openxmlformats.org/spreadsheetml/2006/main" count="1237" uniqueCount="368">
  <si>
    <t>Date</t>
  </si>
  <si>
    <t>Month</t>
  </si>
  <si>
    <t>January</t>
  </si>
  <si>
    <t>Year</t>
  </si>
  <si>
    <t>Category</t>
  </si>
  <si>
    <t>INCOME</t>
  </si>
  <si>
    <t>TAXES</t>
  </si>
  <si>
    <t>HOUSING</t>
  </si>
  <si>
    <t>FOOD</t>
  </si>
  <si>
    <t>DEBTS</t>
  </si>
  <si>
    <t>ENT./REC.</t>
  </si>
  <si>
    <t>CLOTHING</t>
  </si>
  <si>
    <t>SAVINGS</t>
  </si>
  <si>
    <t>MEDICAL</t>
  </si>
  <si>
    <t>MISC.</t>
  </si>
  <si>
    <t>BUDGETED AMOUNT</t>
  </si>
  <si>
    <t>This month SUBTOTAL</t>
  </si>
  <si>
    <t>Year to Date BUDGET</t>
  </si>
  <si>
    <t>BUDGET</t>
  </si>
  <si>
    <t>SUMMARY</t>
  </si>
  <si>
    <t>This Month</t>
  </si>
  <si>
    <t>Total Income</t>
  </si>
  <si>
    <t>Minus Total Expenses</t>
  </si>
  <si>
    <t>Year to Date</t>
  </si>
  <si>
    <t>SCHOOL</t>
  </si>
  <si>
    <t>DAYCARE</t>
  </si>
  <si>
    <t>TOTAL</t>
  </si>
  <si>
    <t>EXPENSES</t>
  </si>
  <si>
    <t>SURPLUS</t>
  </si>
  <si>
    <t>DEFICIT</t>
  </si>
  <si>
    <t>TRANSPOR.</t>
  </si>
  <si>
    <t>INSUR.</t>
  </si>
  <si>
    <t>TITHE/</t>
  </si>
  <si>
    <t>GIVING</t>
  </si>
  <si>
    <t>INVEST.</t>
  </si>
  <si>
    <t>February</t>
  </si>
  <si>
    <t>December</t>
  </si>
  <si>
    <t>November</t>
  </si>
  <si>
    <t>October</t>
  </si>
  <si>
    <t>September</t>
  </si>
  <si>
    <t>August</t>
  </si>
  <si>
    <t>July</t>
  </si>
  <si>
    <t>June</t>
  </si>
  <si>
    <t>May</t>
  </si>
  <si>
    <t>April</t>
  </si>
  <si>
    <t>Annual</t>
  </si>
  <si>
    <t>Year to Date Budget</t>
  </si>
  <si>
    <t>Year to Date Actual</t>
  </si>
  <si>
    <t>This month Actual</t>
  </si>
  <si>
    <t>This month vs. Budget</t>
  </si>
  <si>
    <t>Year to Date ACTUAL</t>
  </si>
  <si>
    <t>YTD Actual vs. Budget</t>
  </si>
  <si>
    <t>Year to Date Actual vs. Budget</t>
  </si>
  <si>
    <t>March</t>
  </si>
  <si>
    <t>=</t>
  </si>
  <si>
    <t>+</t>
  </si>
  <si>
    <t>Previous Month / Year to Date</t>
  </si>
  <si>
    <t>SURPLUS /</t>
  </si>
  <si>
    <t>Equals Surplus / Deficit</t>
  </si>
  <si>
    <t>For Year :</t>
  </si>
  <si>
    <t>Actual Totals - No input on this page</t>
  </si>
  <si>
    <t>Jan</t>
  </si>
  <si>
    <t>Feb</t>
  </si>
  <si>
    <t>Mar</t>
  </si>
  <si>
    <t>Apr</t>
  </si>
  <si>
    <t>Jun</t>
  </si>
  <si>
    <t>Jul</t>
  </si>
  <si>
    <t>Aug</t>
  </si>
  <si>
    <t>Sep</t>
  </si>
  <si>
    <t>Oct</t>
  </si>
  <si>
    <t>Nov</t>
  </si>
  <si>
    <t>Dec</t>
  </si>
  <si>
    <t>Biblical Financial Study - Practical Application Workbook</t>
  </si>
  <si>
    <t>Life Insurance Worksheet</t>
  </si>
  <si>
    <t>Present Annual Income Needs:</t>
  </si>
  <si>
    <t>Subtract deceased person's needs:</t>
  </si>
  <si>
    <t>Subtract other income available:</t>
  </si>
  <si>
    <t>= Net annual income needed:</t>
  </si>
  <si>
    <t>Net annual income needed, multiplied by</t>
  </si>
  <si>
    <t>return on insurance proceeds</t>
  </si>
  <si>
    <t>Lump sum needs:</t>
  </si>
  <si>
    <t>Debts:</t>
  </si>
  <si>
    <t>Education:</t>
  </si>
  <si>
    <t>Other:</t>
  </si>
  <si>
    <t>Total Life Insurance Needs:</t>
  </si>
  <si>
    <t>Category Page</t>
  </si>
  <si>
    <t>(Individual Account Page)</t>
  </si>
  <si>
    <t>Spending Category</t>
  </si>
  <si>
    <t>Ck#</t>
  </si>
  <si>
    <t>Transaction</t>
  </si>
  <si>
    <t>Deposit</t>
  </si>
  <si>
    <t>Withdrawal</t>
  </si>
  <si>
    <t>Balance</t>
  </si>
  <si>
    <t>PERSONAL FINANCIAL STATEMENT</t>
  </si>
  <si>
    <t>Amount</t>
  </si>
  <si>
    <t>Cash Value of Life Insurance</t>
  </si>
  <si>
    <t>Home</t>
  </si>
  <si>
    <t>Other Real Estate</t>
  </si>
  <si>
    <t>Mortgages/Notes Receivable</t>
  </si>
  <si>
    <t>Business Valuation</t>
  </si>
  <si>
    <t>Furniture</t>
  </si>
  <si>
    <t>Other Personal Property</t>
  </si>
  <si>
    <t>Other Assets</t>
  </si>
  <si>
    <t>Total Assets:</t>
  </si>
  <si>
    <t>Credit Card Debt</t>
  </si>
  <si>
    <t>Home Mortgages</t>
  </si>
  <si>
    <t>Personal Debt To Relatives</t>
  </si>
  <si>
    <t>Business Loans</t>
  </si>
  <si>
    <t>Medical/Other Past Due Bills</t>
  </si>
  <si>
    <t>Life Insurance Loans</t>
  </si>
  <si>
    <t>Bank Loans</t>
  </si>
  <si>
    <t>Other Debts and Loans</t>
  </si>
  <si>
    <t>Total Liabilities:</t>
  </si>
  <si>
    <t>DEBT LIST</t>
  </si>
  <si>
    <t>CREDITOR</t>
  </si>
  <si>
    <t>Describe What Was</t>
  </si>
  <si>
    <t>Monthly</t>
  </si>
  <si>
    <t>Scheduled</t>
  </si>
  <si>
    <t>Interest</t>
  </si>
  <si>
    <t>Payments</t>
  </si>
  <si>
    <t>Purchased</t>
  </si>
  <si>
    <t>Due</t>
  </si>
  <si>
    <t>Pay Off Date</t>
  </si>
  <si>
    <t>Rate</t>
  </si>
  <si>
    <t>Past Due</t>
  </si>
  <si>
    <t>TOTALS</t>
  </si>
  <si>
    <t>TOTAL AUTO LOANS</t>
  </si>
  <si>
    <t>HOME MORTGAGES</t>
  </si>
  <si>
    <t>TOTAL HOME MORTGAGES</t>
  </si>
  <si>
    <t>BUSINESS/INVESTMENT DEBT</t>
  </si>
  <si>
    <t>TOTAL BUSINESS/INVESTMENT DEBT</t>
  </si>
  <si>
    <t>DEBT REPAYMENT SCHEDULE</t>
  </si>
  <si>
    <t>Creditor:</t>
  </si>
  <si>
    <t>Amount Owed:</t>
  </si>
  <si>
    <t>Interest Rate:</t>
  </si>
  <si>
    <t>Date Due:</t>
  </si>
  <si>
    <t>Payments Remaining</t>
  </si>
  <si>
    <t>Balance Due</t>
  </si>
  <si>
    <t>Computing The Variable Expenses</t>
  </si>
  <si>
    <t>Estimated</t>
  </si>
  <si>
    <t>Expense Items</t>
  </si>
  <si>
    <t>Yearly Cost</t>
  </si>
  <si>
    <t>Cost Per Month</t>
  </si>
  <si>
    <t>2. Dentist</t>
  </si>
  <si>
    <t>3. Doctor</t>
  </si>
  <si>
    <t>5. Life Insurance</t>
  </si>
  <si>
    <t>6. Health Insurance</t>
  </si>
  <si>
    <t>8. Home Insurance</t>
  </si>
  <si>
    <t>9. Clothing</t>
  </si>
  <si>
    <t>10. Investments</t>
  </si>
  <si>
    <t>11. Other</t>
  </si>
  <si>
    <t>12. Other</t>
  </si>
  <si>
    <t>13. Other</t>
  </si>
  <si>
    <t>14. Other</t>
  </si>
  <si>
    <t>15. Other</t>
  </si>
  <si>
    <t>GROSS MONTHLY INCOME</t>
  </si>
  <si>
    <t xml:space="preserve">Monthly Salary </t>
  </si>
  <si>
    <t>Interest Income</t>
  </si>
  <si>
    <t>Dividends</t>
  </si>
  <si>
    <t>Commissions</t>
  </si>
  <si>
    <t>Bonuses/Tips</t>
  </si>
  <si>
    <t>Retirement Income</t>
  </si>
  <si>
    <t>Net Business Income</t>
  </si>
  <si>
    <t>Other Income</t>
  </si>
  <si>
    <t>Category 1 - Tithe/Giving (monthly)</t>
  </si>
  <si>
    <t>The Local Church</t>
  </si>
  <si>
    <t>The Poor</t>
  </si>
  <si>
    <t>Other Ministries</t>
  </si>
  <si>
    <t>Other Giving</t>
  </si>
  <si>
    <t>Category 2 - Taxes (monthly)</t>
  </si>
  <si>
    <t>Other</t>
  </si>
  <si>
    <t>Rent</t>
  </si>
  <si>
    <t>Insurance</t>
  </si>
  <si>
    <t>Electricity</t>
  </si>
  <si>
    <t>Gas</t>
  </si>
  <si>
    <t>Water</t>
  </si>
  <si>
    <t>Telephone</t>
  </si>
  <si>
    <t>Maintenance</t>
  </si>
  <si>
    <t>Category 4 - Food (monthly)</t>
  </si>
  <si>
    <t>Grocery</t>
  </si>
  <si>
    <t>Category 5 - Transportation (monthly)</t>
  </si>
  <si>
    <t>Maintenance/Repair/Replace</t>
  </si>
  <si>
    <t>Tolls/Parking/Transit Fares</t>
  </si>
  <si>
    <t>Life</t>
  </si>
  <si>
    <t>Health</t>
  </si>
  <si>
    <t>Disability</t>
  </si>
  <si>
    <t>Category 8 - Entertainment &amp; Recreation (monthly)</t>
  </si>
  <si>
    <t>Eating Out/ Lunches</t>
  </si>
  <si>
    <t>Baby Sitters</t>
  </si>
  <si>
    <t>Activities / Trips</t>
  </si>
  <si>
    <t>Pets</t>
  </si>
  <si>
    <t>Category 9 - Clothing (monthly)</t>
  </si>
  <si>
    <t>Husband/Wife Clothing Needs</t>
  </si>
  <si>
    <t>Category 10 - Savings (monthly)</t>
  </si>
  <si>
    <t>Savings Account</t>
  </si>
  <si>
    <t>Category 11 - Medical (monthly)</t>
  </si>
  <si>
    <t>Doctor</t>
  </si>
  <si>
    <t>Dentist</t>
  </si>
  <si>
    <t>Prescriptions</t>
  </si>
  <si>
    <t>Eye Glasses</t>
  </si>
  <si>
    <t>Category 12 - Miscellaneous (monthly)</t>
  </si>
  <si>
    <t>Toiletries / Cosmetics</t>
  </si>
  <si>
    <t>Laundry / Cleaning</t>
  </si>
  <si>
    <t>Allowances</t>
  </si>
  <si>
    <t>Subscriptions</t>
  </si>
  <si>
    <t>Cash</t>
  </si>
  <si>
    <t>Category 13 - Investments (monthly)</t>
  </si>
  <si>
    <t>Real Estate</t>
  </si>
  <si>
    <t>Category 14 - School/Child Care (monthly)</t>
  </si>
  <si>
    <t>School Tuition</t>
  </si>
  <si>
    <t>School Books, Supplies, Materials, etc</t>
  </si>
  <si>
    <t>Transportation</t>
  </si>
  <si>
    <t>Day Care</t>
  </si>
  <si>
    <t>Tutoring, Lessons for Music, Dance, etc</t>
  </si>
  <si>
    <t>Total Living Expenses</t>
  </si>
  <si>
    <t>INCOME vs. LIVING EXPENSES</t>
  </si>
  <si>
    <t>Net Spendable Income</t>
  </si>
  <si>
    <t>Less Total Living Expenses</t>
  </si>
  <si>
    <t>Surplus or Deficit</t>
  </si>
  <si>
    <t>Suggested Percentage Guidelines For Family Income</t>
  </si>
  <si>
    <t xml:space="preserve">     (Family of Three or Four)</t>
  </si>
  <si>
    <t>GROSS HOUSEHOLD INCOME</t>
  </si>
  <si>
    <t>1. Tithe/Giving</t>
  </si>
  <si>
    <t xml:space="preserve">     Net Spendable amounts below add to 100%</t>
  </si>
  <si>
    <t>NET SPENDABLE</t>
  </si>
  <si>
    <t>3. Housing</t>
  </si>
  <si>
    <t>4. Food</t>
  </si>
  <si>
    <t>5. Transportation</t>
  </si>
  <si>
    <t>6. Insurance</t>
  </si>
  <si>
    <t>7. Debts</t>
  </si>
  <si>
    <t>8. Entertainment/Recreation</t>
  </si>
  <si>
    <t>10. Savings</t>
  </si>
  <si>
    <t>11. Medical/Dental</t>
  </si>
  <si>
    <t>12. Miscellaneous</t>
  </si>
  <si>
    <t xml:space="preserve">             If you have school/child care expenses, these percentages must be deducted from other categories.</t>
  </si>
  <si>
    <t xml:space="preserve">     (Family of Two - Married Couple)</t>
  </si>
  <si>
    <t>Suggested Percentage Guidelines For Individual Income</t>
  </si>
  <si>
    <t xml:space="preserve">             If you have education expenses, these percentages must be deducted from other categories.</t>
  </si>
  <si>
    <t xml:space="preserve">     (Single Adults - One Child)</t>
  </si>
  <si>
    <t>Percentage Budget</t>
  </si>
  <si>
    <t>Annual Income:</t>
  </si>
  <si>
    <t>Gross Monthly Income:</t>
  </si>
  <si>
    <t>2. Taxes</t>
  </si>
  <si>
    <t>Percentage</t>
  </si>
  <si>
    <t>x</t>
  </si>
  <si>
    <t>13. Investments</t>
  </si>
  <si>
    <r>
      <t xml:space="preserve">Assets </t>
    </r>
    <r>
      <rPr>
        <b/>
        <sz val="10"/>
        <rFont val="Arial"/>
        <family val="2"/>
      </rPr>
      <t>(Present Market Value)</t>
    </r>
  </si>
  <si>
    <r>
      <t xml:space="preserve">NET WORTH </t>
    </r>
    <r>
      <rPr>
        <b/>
        <sz val="10"/>
        <rFont val="Arial"/>
        <family val="2"/>
      </rPr>
      <t>(Total assets minus total liabilities)</t>
    </r>
  </si>
  <si>
    <r>
      <t>13. Investments</t>
    </r>
    <r>
      <rPr>
        <sz val="8"/>
        <rFont val="Arial"/>
        <family val="2"/>
      </rPr>
      <t xml:space="preserve"> </t>
    </r>
    <r>
      <rPr>
        <sz val="8"/>
        <color indexed="10"/>
        <rFont val="Arial"/>
        <family val="2"/>
      </rPr>
      <t>2</t>
    </r>
  </si>
  <si>
    <t>Please input your data in the "yellow" areas only.</t>
  </si>
  <si>
    <t xml:space="preserve">The worksheets have been provided to you with "protected" data fields.  </t>
  </si>
  <si>
    <t>1.</t>
  </si>
  <si>
    <t>2.</t>
  </si>
  <si>
    <t>3.</t>
  </si>
  <si>
    <t>Total # of Payments:</t>
  </si>
  <si>
    <t>Amount Paid</t>
  </si>
  <si>
    <t>However, if you ever need to "unprotect" them to make adjustments, please</t>
  </si>
  <si>
    <t>Date:</t>
  </si>
  <si>
    <t>Instructions:</t>
  </si>
  <si>
    <t>/ 12 =</t>
  </si>
  <si>
    <t>Category 3 - Housing (monthly)</t>
  </si>
  <si>
    <t>Total Other (NOT on Debt List)</t>
  </si>
  <si>
    <r>
      <t xml:space="preserve">Total Business/Investment Debt </t>
    </r>
    <r>
      <rPr>
        <i/>
        <sz val="10"/>
        <rFont val="Arial"/>
        <family val="2"/>
      </rPr>
      <t>(from Debt List)</t>
    </r>
  </si>
  <si>
    <t>Monthly Living Expenses</t>
  </si>
  <si>
    <t>Monthly Income</t>
  </si>
  <si>
    <t>NET SPENDABLE INCOME (monthly)</t>
  </si>
  <si>
    <t>LESS</t>
  </si>
  <si>
    <r>
      <t xml:space="preserve">Mortgage(s) </t>
    </r>
    <r>
      <rPr>
        <i/>
        <sz val="10"/>
        <rFont val="Arial"/>
        <family val="2"/>
      </rPr>
      <t>(from Debt List)</t>
    </r>
  </si>
  <si>
    <t>Credit Union</t>
  </si>
  <si>
    <t>Gifts (including Christmas)</t>
  </si>
  <si>
    <t>Category 6 - Insurance (monthly)</t>
  </si>
  <si>
    <t>Category 7 - Debts (monthly)</t>
  </si>
  <si>
    <t>Children's Clothing Needs</t>
  </si>
  <si>
    <t xml:space="preserve"> </t>
  </si>
  <si>
    <t>TOTAL: (cannot exceed Net Spendable Income)</t>
  </si>
  <si>
    <t>¹ If you have school/child care expenses, these percentages must be deducted from other categories</t>
  </si>
  <si>
    <r>
      <t>14. School/Child Care</t>
    </r>
    <r>
      <rPr>
        <b/>
        <sz val="12"/>
        <color indexed="10"/>
        <rFont val="Arial"/>
        <family val="2"/>
      </rPr>
      <t>¹</t>
    </r>
  </si>
  <si>
    <t xml:space="preserve">Monthly Budget - </t>
  </si>
  <si>
    <t>Total lump sum needs:</t>
  </si>
  <si>
    <t>(Social Security, Investments, Retirement)</t>
  </si>
  <si>
    <t xml:space="preserve">     (Family of Five or Six)</t>
  </si>
  <si>
    <t xml:space="preserve">     (Single Adults Living Alone)</t>
  </si>
  <si>
    <t xml:space="preserve">     (Single Adults w/ Roommate)</t>
  </si>
  <si>
    <t>Use Percentage for:</t>
  </si>
  <si>
    <t>Family of 6</t>
  </si>
  <si>
    <t>Family of 4</t>
  </si>
  <si>
    <t>Family of 2</t>
  </si>
  <si>
    <t>Single Living Alone</t>
  </si>
  <si>
    <t>Single w/ Roommate</t>
  </si>
  <si>
    <t>Single w/ Child</t>
  </si>
  <si>
    <t>2. This category is used for long-term investment planning, such as college education or retirement.</t>
  </si>
  <si>
    <t>1. Guideline percentages for tax category include taxes for Social Security, Federal, and a small estimated amount for State, based on 2002 rates. The tax code changes regularly. Please be sure to insert your actual tax into this category.</t>
  </si>
  <si>
    <t>3. This category is added as a guide only. If you have this expense, the percentage shown must be deducted from other budget categories.</t>
  </si>
  <si>
    <t>* In some cases earned income credit will apply. It may be possible to increase the number of deductions to lessen the amount of tax paid per month. Review the last tax return for specific information.</t>
  </si>
  <si>
    <r>
      <t xml:space="preserve">14. School/Child Care </t>
    </r>
    <r>
      <rPr>
        <sz val="8"/>
        <color indexed="10"/>
        <rFont val="Arial"/>
        <family val="2"/>
      </rPr>
      <t>3</t>
    </r>
  </si>
  <si>
    <r>
      <t>2. Taxes</t>
    </r>
    <r>
      <rPr>
        <sz val="10"/>
        <rFont val="Arial"/>
        <family val="2"/>
      </rPr>
      <t xml:space="preserve"> </t>
    </r>
    <r>
      <rPr>
        <sz val="8"/>
        <color indexed="10"/>
        <rFont val="Arial"/>
        <family val="2"/>
      </rPr>
      <t>1,*</t>
    </r>
  </si>
  <si>
    <r>
      <t xml:space="preserve">14. Education </t>
    </r>
    <r>
      <rPr>
        <sz val="8"/>
        <color indexed="10"/>
        <rFont val="Arial"/>
        <family val="2"/>
      </rPr>
      <t>3</t>
    </r>
  </si>
  <si>
    <t>Jewellery</t>
  </si>
  <si>
    <t>Child Support</t>
  </si>
  <si>
    <t>Pay TV</t>
  </si>
  <si>
    <t>Rates</t>
  </si>
  <si>
    <t>Rubbish</t>
  </si>
  <si>
    <t>Petrol &amp; Oil</t>
  </si>
  <si>
    <r>
      <t xml:space="preserve">Car Debt Payment(s) </t>
    </r>
    <r>
      <rPr>
        <i/>
        <sz val="10"/>
        <rFont val="Arial"/>
        <family val="2"/>
      </rPr>
      <t>(from Debt List)</t>
    </r>
  </si>
  <si>
    <t>Holidays</t>
  </si>
  <si>
    <t>Tertiary Education</t>
  </si>
  <si>
    <t>Shares, Unit Trusts</t>
  </si>
  <si>
    <t>Superannuation</t>
  </si>
  <si>
    <t>1. Holidays</t>
  </si>
  <si>
    <t>4. Motor Vehicle</t>
  </si>
  <si>
    <t>7. Motor Vehicle Insurance</t>
  </si>
  <si>
    <t>Motor Vehicle(s)</t>
  </si>
  <si>
    <t>Shares, Unit Trusts and Bonds</t>
  </si>
  <si>
    <t>Motor Vehicle Loans</t>
  </si>
  <si>
    <t>Collections: Coins, Stamps, etc.</t>
  </si>
  <si>
    <r>
      <t xml:space="preserve">Liabilities </t>
    </r>
    <r>
      <rPr>
        <b/>
        <sz val="10"/>
        <rFont val="Arial"/>
        <family val="2"/>
      </rPr>
      <t>(Current Amount Owed)</t>
    </r>
  </si>
  <si>
    <t>4.</t>
  </si>
  <si>
    <t>Board or Rent Received</t>
  </si>
  <si>
    <t>Income &amp; Withholding Taxes</t>
  </si>
  <si>
    <t>Medicare (Australia)</t>
  </si>
  <si>
    <t>State Taxes (Australia)</t>
  </si>
  <si>
    <t>Family Support/Social Assistance</t>
  </si>
  <si>
    <t>Cash On Hand/Bank Accounts</t>
  </si>
  <si>
    <t>Savings/Term Deposits</t>
  </si>
  <si>
    <t>HECS/Student Loans</t>
  </si>
  <si>
    <t>ACC (New Zealand)</t>
  </si>
  <si>
    <t>License/Registration</t>
  </si>
  <si>
    <t>(except car and house payments)</t>
  </si>
  <si>
    <t>Hair Dresser/Barber</t>
  </si>
  <si>
    <t xml:space="preserve">  Biblical Financial Study - Practical Application Workbook</t>
  </si>
  <si>
    <t>User complete</t>
  </si>
  <si>
    <t>Formula</t>
  </si>
  <si>
    <t>Describe Purchase</t>
  </si>
  <si>
    <t>Payments p.a.</t>
  </si>
  <si>
    <t>Minimum payment</t>
  </si>
  <si>
    <t>Number of years</t>
  </si>
  <si>
    <t>I want to pay per period:</t>
  </si>
  <si>
    <t>Payment Start date</t>
  </si>
  <si>
    <t>16.7 (assumes an 6% after-tax investment</t>
  </si>
  <si>
    <t>https://www.crownmoneymap.org/MoneyMap//SmallGroup/Login/FrmSGLogin.aspx</t>
  </si>
  <si>
    <t>Additional calculators and other files can be download from the Crown website using the link below</t>
  </si>
  <si>
    <t>save your file and then "unprotect" by using the "Review" ribbon above.</t>
  </si>
  <si>
    <t>CAR LOANS</t>
  </si>
  <si>
    <t>Other debt - see below for car debt, home loans and business/investment debt</t>
  </si>
  <si>
    <t xml:space="preserve">Other debt (e.g. credit card, rates, power bill, doctor, etc.) - see other sections for car debt and home loans </t>
  </si>
  <si>
    <t>Save this file to your computer under a different file name, such as "MyName-Finances-Year".xlsx.</t>
  </si>
  <si>
    <t>Click on "Unprotect Sheet"</t>
  </si>
  <si>
    <t>Record Income and Spending Sheets</t>
  </si>
  <si>
    <t>Debt List</t>
  </si>
  <si>
    <t>Personal Financial Statement</t>
  </si>
  <si>
    <t>Estimated Spending Plan</t>
  </si>
  <si>
    <t>Computing Variable Expenses</t>
  </si>
  <si>
    <t>Other Resources</t>
  </si>
  <si>
    <t>Actual Spending Summary</t>
  </si>
  <si>
    <t>Debt Repayment Schedule</t>
  </si>
  <si>
    <t>A useful tool to estimate how long it will take to pay off your debts</t>
  </si>
  <si>
    <t>Percentage Guide</t>
  </si>
  <si>
    <t>Monthly Spending Plan Summary</t>
  </si>
  <si>
    <t>Category Sheet</t>
  </si>
  <si>
    <t>Budget Expense Graph</t>
  </si>
  <si>
    <t>Actual Graph</t>
  </si>
  <si>
    <r>
      <t xml:space="preserve">Use this sheet to enter the calendar year in the monthly recording sheets and the Budgeted Amounts in row 3 of the </t>
    </r>
    <r>
      <rPr>
        <b/>
        <sz val="10"/>
        <rFont val="Arial"/>
        <family val="2"/>
      </rPr>
      <t>Recording Income and Spending</t>
    </r>
    <r>
      <rPr>
        <sz val="10"/>
        <rFont val="Arial"/>
        <family val="2"/>
      </rPr>
      <t xml:space="preserve"> sheets</t>
    </r>
  </si>
  <si>
    <t>Sorted.org.nz has an online budget tool and a range of calculators</t>
  </si>
  <si>
    <t>https://sorted.org.nz/</t>
  </si>
  <si>
    <t>Copyright: Crown Financial Ministries</t>
  </si>
  <si>
    <t>Budget vs. Actual Graph</t>
  </si>
  <si>
    <t xml:space="preserve">Once you have entered your data on the "Monthly Spending Plan Summary" sheet the calendar year </t>
  </si>
  <si>
    <t>and the budget numbers on the monthly budget sheets ("Jan", "Feb"…) will be automatically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</si>
</sst>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_);_(* \(#,##0\);_(* &quot;-&quot;??_);_(@_)"/>
    <numFmt numFmtId="170" formatCode="_(&quot;$&quot;* #,##0_);_(&quot;$&quot;* \(#,##0\);_(&quot;$&quot;* &quot;-&quot;??_);_(@_)"/>
    <numFmt numFmtId="171" formatCode="0.0%"/>
    <numFmt numFmtId="172" formatCode="[$-409]mmmm\ d\,\ yyyy;@"/>
    <numFmt numFmtId="173" formatCode="0.000%"/>
    <numFmt numFmtId="174" formatCode="m/d/yyyy;@"/>
    <numFmt numFmtId="175" formatCode="dd\ mmm\ yyyy"/>
  </numFmts>
  <fonts count="33"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b/>
      <sz val="14"/>
      <name val="Arial"/>
      <family val="2"/>
    </font>
    <font>
      <u/>
      <sz val="7.5"/>
      <color indexed="12"/>
      <name val="Arial"/>
      <family val="2"/>
    </font>
    <font>
      <sz val="18"/>
      <name val="Arial"/>
      <family val="2"/>
    </font>
    <font>
      <b/>
      <sz val="16"/>
      <color indexed="12"/>
      <name val="Arial"/>
      <family val="2"/>
    </font>
    <font>
      <b/>
      <sz val="16"/>
      <name val="Arial"/>
      <family val="2"/>
    </font>
    <font>
      <b/>
      <sz val="12"/>
      <color indexed="10"/>
      <name val="Arial"/>
      <family val="2"/>
    </font>
    <font>
      <b/>
      <sz val="8"/>
      <name val="Arial"/>
      <family val="2"/>
    </font>
    <font>
      <sz val="14"/>
      <name val="Arial"/>
      <family val="2"/>
    </font>
    <font>
      <b/>
      <sz val="9"/>
      <name val="Arial"/>
      <family val="2"/>
    </font>
    <font>
      <sz val="9"/>
      <name val="Arial"/>
      <family val="2"/>
    </font>
    <font>
      <b/>
      <sz val="14"/>
      <color indexed="10"/>
      <name val="Arial"/>
      <family val="2"/>
    </font>
    <font>
      <b/>
      <i/>
      <sz val="16"/>
      <name val="Arial"/>
      <family val="2"/>
    </font>
    <font>
      <b/>
      <i/>
      <sz val="12"/>
      <name val="Arial"/>
      <family val="2"/>
    </font>
    <font>
      <b/>
      <i/>
      <sz val="10"/>
      <name val="Arial"/>
      <family val="2"/>
    </font>
    <font>
      <b/>
      <sz val="10"/>
      <color indexed="10"/>
      <name val="Arial"/>
      <family val="2"/>
    </font>
    <font>
      <sz val="8"/>
      <color indexed="10"/>
      <name val="Arial"/>
      <family val="2"/>
    </font>
    <font>
      <b/>
      <sz val="8"/>
      <color indexed="10"/>
      <name val="Arial"/>
      <family val="2"/>
    </font>
    <font>
      <b/>
      <i/>
      <sz val="14"/>
      <name val="Arial"/>
      <family val="2"/>
    </font>
    <font>
      <i/>
      <sz val="10"/>
      <name val="Arial"/>
      <family val="2"/>
    </font>
    <font>
      <sz val="12"/>
      <name val="Arial"/>
      <family val="2"/>
    </font>
    <font>
      <sz val="12"/>
      <name val="Arial"/>
      <family val="2"/>
    </font>
    <font>
      <i/>
      <sz val="8"/>
      <name val="Arial"/>
      <family val="2"/>
    </font>
    <font>
      <sz val="11"/>
      <name val="Arial"/>
      <family val="2"/>
    </font>
    <font>
      <u/>
      <sz val="12"/>
      <color indexed="12"/>
      <name val="Arial"/>
      <family val="2"/>
    </font>
    <font>
      <b/>
      <sz val="11"/>
      <name val="Arial"/>
      <family val="2"/>
    </font>
    <font>
      <u/>
      <sz val="12"/>
      <color rgb="FF0000FF"/>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5"/>
        <bgColor indexed="64"/>
      </patternFill>
    </fill>
    <fill>
      <patternFill patternType="solid">
        <fgColor indexed="9"/>
        <bgColor indexed="31"/>
      </patternFill>
    </fill>
    <fill>
      <patternFill patternType="solid">
        <fgColor indexed="22"/>
        <bgColor indexed="31"/>
      </patternFill>
    </fill>
    <fill>
      <patternFill patternType="solid">
        <fgColor theme="0"/>
        <bgColor indexed="64"/>
      </patternFill>
    </fill>
  </fills>
  <borders count="37">
    <border>
      <left/>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5">
    <xf numFmtId="0" fontId="0" fillId="0" borderId="0"/>
    <xf numFmtId="168" fontId="1" fillId="0" borderId="0" applyFont="0" applyFill="0" applyBorder="0" applyAlignment="0" applyProtection="0"/>
    <xf numFmtId="167"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646">
    <xf numFmtId="0" fontId="0" fillId="0" borderId="0" xfId="0"/>
    <xf numFmtId="167" fontId="1" fillId="0" borderId="0" xfId="2" applyFont="1"/>
    <xf numFmtId="0" fontId="0" fillId="0" borderId="0" xfId="0" applyAlignment="1">
      <alignment horizontal="center"/>
    </xf>
    <xf numFmtId="0" fontId="4" fillId="0" borderId="0" xfId="0" applyFont="1"/>
    <xf numFmtId="167" fontId="1" fillId="0" borderId="0" xfId="2"/>
    <xf numFmtId="0" fontId="4"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center"/>
    </xf>
    <xf numFmtId="167" fontId="6" fillId="0" borderId="0" xfId="2" applyFont="1"/>
    <xf numFmtId="167" fontId="6" fillId="0" borderId="1" xfId="2" applyFont="1" applyBorder="1"/>
    <xf numFmtId="0" fontId="6" fillId="0" borderId="0" xfId="0" applyFont="1" applyAlignment="1">
      <alignment horizontal="left"/>
    </xf>
    <xf numFmtId="0" fontId="6" fillId="0" borderId="0" xfId="0" applyFont="1" applyProtection="1">
      <protection hidden="1"/>
    </xf>
    <xf numFmtId="0" fontId="6" fillId="0" borderId="0" xfId="0" applyFont="1" applyBorder="1" applyAlignment="1" applyProtection="1">
      <alignment horizontal="right"/>
      <protection hidden="1"/>
    </xf>
    <xf numFmtId="0" fontId="6" fillId="0" borderId="0" xfId="0" applyFont="1" applyAlignment="1" applyProtection="1">
      <alignment horizontal="center"/>
      <protection hidden="1"/>
    </xf>
    <xf numFmtId="0" fontId="6" fillId="0" borderId="0" xfId="0" applyFont="1" applyBorder="1" applyAlignment="1" applyProtection="1">
      <alignment horizontal="center"/>
      <protection hidden="1"/>
    </xf>
    <xf numFmtId="167" fontId="6" fillId="2" borderId="0" xfId="2" applyFont="1" applyFill="1" applyProtection="1">
      <protection hidden="1"/>
    </xf>
    <xf numFmtId="167" fontId="6" fillId="0" borderId="0" xfId="2" applyFont="1" applyProtection="1">
      <protection hidden="1"/>
    </xf>
    <xf numFmtId="0" fontId="6" fillId="0" borderId="0" xfId="0" applyFont="1" applyAlignment="1" applyProtection="1">
      <alignment horizontal="left"/>
      <protection hidden="1"/>
    </xf>
    <xf numFmtId="167" fontId="6" fillId="2" borderId="0" xfId="2" applyFont="1" applyFill="1" applyAlignment="1">
      <alignment horizontal="center"/>
    </xf>
    <xf numFmtId="0" fontId="7" fillId="0" borderId="0" xfId="0" applyFont="1" applyAlignment="1">
      <alignment horizontal="center"/>
    </xf>
    <xf numFmtId="0" fontId="7" fillId="0" borderId="0" xfId="0" quotePrefix="1" applyFont="1" applyAlignment="1">
      <alignment horizontal="center"/>
    </xf>
    <xf numFmtId="0" fontId="4" fillId="0" borderId="0" xfId="0" applyFont="1" applyBorder="1" applyAlignment="1">
      <alignment horizontal="center"/>
    </xf>
    <xf numFmtId="167" fontId="4" fillId="0" borderId="0" xfId="2" applyFont="1" applyAlignment="1">
      <alignment horizontal="center" vertical="top" wrapText="1"/>
    </xf>
    <xf numFmtId="167" fontId="4" fillId="0" borderId="0" xfId="2" applyFont="1"/>
    <xf numFmtId="167" fontId="4" fillId="2" borderId="0" xfId="2" applyFont="1" applyFill="1"/>
    <xf numFmtId="167" fontId="4" fillId="4" borderId="2" xfId="2" applyFont="1" applyFill="1" applyBorder="1" applyAlignment="1">
      <alignment horizontal="center" wrapText="1"/>
    </xf>
    <xf numFmtId="0" fontId="4" fillId="5" borderId="0" xfId="0" applyFont="1" applyFill="1"/>
    <xf numFmtId="0" fontId="4" fillId="0" borderId="5" xfId="0" applyFont="1" applyBorder="1"/>
    <xf numFmtId="0" fontId="4" fillId="0" borderId="6" xfId="0" applyFont="1" applyBorder="1"/>
    <xf numFmtId="167" fontId="4" fillId="0" borderId="7" xfId="0" applyNumberFormat="1" applyFont="1" applyBorder="1"/>
    <xf numFmtId="0" fontId="4" fillId="0" borderId="8" xfId="0" applyFont="1" applyBorder="1"/>
    <xf numFmtId="0" fontId="4" fillId="0" borderId="0" xfId="0" applyFont="1" applyBorder="1"/>
    <xf numFmtId="0" fontId="4" fillId="0" borderId="10" xfId="0" applyFont="1" applyBorder="1"/>
    <xf numFmtId="167" fontId="4" fillId="0" borderId="11" xfId="0" applyNumberFormat="1" applyFont="1" applyBorder="1"/>
    <xf numFmtId="167" fontId="4" fillId="0" borderId="0" xfId="2" applyFont="1" applyAlignment="1">
      <alignment horizontal="center"/>
    </xf>
    <xf numFmtId="167" fontId="4" fillId="2" borderId="0" xfId="2" applyFont="1" applyFill="1" applyAlignment="1">
      <alignment horizontal="center"/>
    </xf>
    <xf numFmtId="0" fontId="4" fillId="5" borderId="0" xfId="0" applyFont="1" applyFill="1" applyAlignment="1">
      <alignment horizontal="center"/>
    </xf>
    <xf numFmtId="0" fontId="4" fillId="0" borderId="6" xfId="0" applyFont="1" applyBorder="1" applyAlignment="1">
      <alignment horizontal="center"/>
    </xf>
    <xf numFmtId="167" fontId="4" fillId="0" borderId="7" xfId="0" applyNumberFormat="1" applyFont="1" applyBorder="1" applyAlignment="1">
      <alignment horizontal="center"/>
    </xf>
    <xf numFmtId="0" fontId="4" fillId="6" borderId="5" xfId="0" applyFont="1" applyFill="1" applyBorder="1" applyAlignment="1">
      <alignment horizontal="center"/>
    </xf>
    <xf numFmtId="167" fontId="4" fillId="0" borderId="11" xfId="0" applyNumberFormat="1" applyFont="1" applyBorder="1" applyAlignment="1">
      <alignment horizontal="center"/>
    </xf>
    <xf numFmtId="0" fontId="4" fillId="0" borderId="10" xfId="0" applyFont="1" applyBorder="1" applyAlignment="1">
      <alignment horizontal="center"/>
    </xf>
    <xf numFmtId="0" fontId="4" fillId="6" borderId="8" xfId="0" applyFont="1" applyFill="1" applyBorder="1" applyAlignment="1">
      <alignment horizontal="left"/>
    </xf>
    <xf numFmtId="0" fontId="4" fillId="6" borderId="12" xfId="0" applyFont="1" applyFill="1" applyBorder="1" applyAlignment="1">
      <alignment horizontal="left"/>
    </xf>
    <xf numFmtId="0" fontId="3" fillId="0" borderId="0" xfId="0" applyFont="1" applyAlignment="1">
      <alignment horizontal="center"/>
    </xf>
    <xf numFmtId="0" fontId="5" fillId="0" borderId="0" xfId="0" applyFont="1" applyAlignment="1" applyProtection="1">
      <alignment horizontal="right"/>
      <protection hidden="1"/>
    </xf>
    <xf numFmtId="0" fontId="5" fillId="3" borderId="4" xfId="0" applyFont="1" applyFill="1" applyBorder="1" applyAlignment="1" applyProtection="1">
      <alignment horizontal="center"/>
      <protection locked="0"/>
    </xf>
    <xf numFmtId="0" fontId="5" fillId="0" borderId="0" xfId="0" applyFont="1" applyFill="1" applyAlignment="1"/>
    <xf numFmtId="0" fontId="5" fillId="0" borderId="4" xfId="0" applyFont="1" applyFill="1" applyBorder="1" applyAlignment="1">
      <alignment horizontal="center"/>
    </xf>
    <xf numFmtId="0" fontId="7" fillId="0" borderId="0" xfId="0" applyFont="1" applyFill="1" applyAlignment="1" applyProtection="1">
      <alignment horizontal="center"/>
    </xf>
    <xf numFmtId="167" fontId="6" fillId="0" borderId="0" xfId="2" applyFont="1" applyBorder="1" applyProtection="1">
      <protection hidden="1"/>
    </xf>
    <xf numFmtId="0" fontId="11" fillId="4" borderId="0" xfId="0" applyFont="1" applyFill="1" applyBorder="1"/>
    <xf numFmtId="0" fontId="11" fillId="0" borderId="0" xfId="0" applyFont="1" applyBorder="1"/>
    <xf numFmtId="49" fontId="5" fillId="4" borderId="0" xfId="0" applyNumberFormat="1" applyFont="1" applyFill="1" applyBorder="1" applyAlignment="1">
      <alignment horizontal="left"/>
    </xf>
    <xf numFmtId="169" fontId="5" fillId="4" borderId="0" xfId="1" applyNumberFormat="1" applyFont="1" applyFill="1" applyBorder="1" applyAlignment="1">
      <alignment horizontal="center"/>
    </xf>
    <xf numFmtId="0" fontId="5" fillId="4" borderId="0" xfId="0" applyFont="1" applyFill="1" applyBorder="1"/>
    <xf numFmtId="0" fontId="5" fillId="0" borderId="10" xfId="0" applyFont="1" applyBorder="1"/>
    <xf numFmtId="0" fontId="13" fillId="4" borderId="0" xfId="0" applyFont="1" applyFill="1" applyBorder="1"/>
    <xf numFmtId="0" fontId="13" fillId="2" borderId="0" xfId="0" applyFont="1" applyFill="1" applyBorder="1"/>
    <xf numFmtId="49" fontId="5" fillId="4" borderId="8" xfId="0" applyNumberFormat="1" applyFont="1" applyFill="1" applyBorder="1" applyAlignment="1">
      <alignment horizontal="left"/>
    </xf>
    <xf numFmtId="0" fontId="5" fillId="4" borderId="9" xfId="0" applyFont="1" applyFill="1" applyBorder="1"/>
    <xf numFmtId="0" fontId="5" fillId="0" borderId="0" xfId="0" applyFont="1" applyBorder="1"/>
    <xf numFmtId="0" fontId="6" fillId="4" borderId="0" xfId="0" applyFont="1" applyFill="1" applyBorder="1"/>
    <xf numFmtId="167" fontId="5" fillId="4" borderId="0" xfId="2" applyFont="1" applyFill="1" applyBorder="1"/>
    <xf numFmtId="167" fontId="5" fillId="0" borderId="3" xfId="2" applyFont="1" applyBorder="1"/>
    <xf numFmtId="0" fontId="6" fillId="0" borderId="0" xfId="0" applyFont="1" applyFill="1" applyBorder="1"/>
    <xf numFmtId="0" fontId="5" fillId="0" borderId="10" xfId="0" applyFont="1" applyFill="1" applyBorder="1"/>
    <xf numFmtId="167" fontId="6" fillId="4" borderId="0" xfId="2" applyFont="1" applyFill="1" applyBorder="1"/>
    <xf numFmtId="167" fontId="6" fillId="0" borderId="0" xfId="2" applyFont="1" applyFill="1" applyBorder="1"/>
    <xf numFmtId="0" fontId="5" fillId="0" borderId="3" xfId="0" applyFont="1" applyFill="1" applyBorder="1"/>
    <xf numFmtId="167" fontId="1" fillId="4" borderId="0" xfId="2" applyFont="1" applyFill="1" applyBorder="1"/>
    <xf numFmtId="167" fontId="1" fillId="0" borderId="0" xfId="2" applyFont="1" applyFill="1" applyBorder="1"/>
    <xf numFmtId="49" fontId="5" fillId="4" borderId="0" xfId="2" applyNumberFormat="1" applyFont="1" applyFill="1" applyBorder="1" applyAlignment="1">
      <alignment vertical="top" wrapText="1"/>
    </xf>
    <xf numFmtId="9" fontId="6" fillId="4" borderId="0" xfId="1" applyNumberFormat="1" applyFont="1" applyFill="1" applyBorder="1" applyAlignment="1">
      <alignment horizontal="center"/>
    </xf>
    <xf numFmtId="49" fontId="5" fillId="4" borderId="0" xfId="0" applyNumberFormat="1" applyFont="1" applyFill="1" applyBorder="1" applyAlignment="1"/>
    <xf numFmtId="0" fontId="0" fillId="0" borderId="0" xfId="0" applyBorder="1"/>
    <xf numFmtId="9" fontId="6" fillId="4" borderId="0" xfId="1" quotePrefix="1" applyNumberFormat="1" applyFont="1" applyFill="1" applyBorder="1" applyAlignment="1">
      <alignment horizontal="center"/>
    </xf>
    <xf numFmtId="49" fontId="13" fillId="4" borderId="0" xfId="0" applyNumberFormat="1" applyFont="1" applyFill="1" applyBorder="1" applyAlignment="1">
      <alignment horizontal="left"/>
    </xf>
    <xf numFmtId="49" fontId="7" fillId="4" borderId="0" xfId="0" applyNumberFormat="1" applyFont="1" applyFill="1" applyBorder="1" applyAlignment="1">
      <alignment horizontal="left"/>
    </xf>
    <xf numFmtId="9" fontId="14" fillId="4" borderId="0" xfId="1" applyNumberFormat="1" applyFont="1" applyFill="1" applyBorder="1" applyAlignment="1">
      <alignment horizontal="center"/>
    </xf>
    <xf numFmtId="0" fontId="14" fillId="4" borderId="0" xfId="0" applyFont="1" applyFill="1" applyBorder="1"/>
    <xf numFmtId="49" fontId="15" fillId="4" borderId="0" xfId="0" applyNumberFormat="1" applyFont="1" applyFill="1" applyBorder="1" applyAlignment="1">
      <alignment horizontal="left"/>
    </xf>
    <xf numFmtId="169" fontId="16" fillId="4" borderId="0" xfId="1" applyNumberFormat="1" applyFont="1" applyFill="1" applyBorder="1" applyAlignment="1">
      <alignment horizontal="center"/>
    </xf>
    <xf numFmtId="169" fontId="6" fillId="4" borderId="0" xfId="1" applyNumberFormat="1" applyFont="1" applyFill="1" applyBorder="1" applyAlignment="1">
      <alignment horizontal="center"/>
    </xf>
    <xf numFmtId="49" fontId="5" fillId="4" borderId="0" xfId="2" applyNumberFormat="1" applyFont="1" applyFill="1" applyBorder="1" applyAlignment="1">
      <alignment horizontal="left" wrapText="1"/>
    </xf>
    <xf numFmtId="169" fontId="5" fillId="7" borderId="0" xfId="1" applyNumberFormat="1" applyFont="1" applyFill="1" applyBorder="1" applyAlignment="1">
      <alignment horizontal="center"/>
    </xf>
    <xf numFmtId="167" fontId="3" fillId="4" borderId="0" xfId="2" applyFont="1" applyFill="1" applyBorder="1"/>
    <xf numFmtId="49" fontId="5" fillId="4" borderId="0" xfId="2" applyNumberFormat="1" applyFont="1" applyFill="1" applyBorder="1" applyAlignment="1">
      <alignment horizontal="left" vertical="top" wrapText="1"/>
    </xf>
    <xf numFmtId="49" fontId="17" fillId="4" borderId="0" xfId="0" applyNumberFormat="1" applyFont="1" applyFill="1" applyBorder="1" applyAlignment="1">
      <alignment horizontal="left"/>
    </xf>
    <xf numFmtId="0" fontId="7" fillId="4" borderId="0" xfId="0" applyFont="1" applyFill="1" applyBorder="1"/>
    <xf numFmtId="49" fontId="0" fillId="4" borderId="0" xfId="0" applyNumberFormat="1" applyFill="1" applyBorder="1" applyAlignment="1">
      <alignment horizontal="left"/>
    </xf>
    <xf numFmtId="49" fontId="7" fillId="4" borderId="10" xfId="0" applyNumberFormat="1" applyFont="1" applyFill="1" applyBorder="1" applyAlignment="1">
      <alignment horizontal="left"/>
    </xf>
    <xf numFmtId="169" fontId="5" fillId="4" borderId="10" xfId="1" applyNumberFormat="1" applyFont="1" applyFill="1" applyBorder="1" applyAlignment="1">
      <alignment horizontal="center"/>
    </xf>
    <xf numFmtId="0" fontId="0" fillId="4" borderId="10" xfId="0" applyFill="1" applyBorder="1"/>
    <xf numFmtId="49" fontId="0" fillId="0" borderId="0" xfId="0" applyNumberFormat="1" applyBorder="1" applyAlignment="1">
      <alignment horizontal="left"/>
    </xf>
    <xf numFmtId="169" fontId="6" fillId="0" borderId="0" xfId="1" applyNumberFormat="1" applyFont="1" applyBorder="1" applyAlignment="1">
      <alignment horizontal="center"/>
    </xf>
    <xf numFmtId="0" fontId="0" fillId="4" borderId="0" xfId="0" applyFill="1" applyBorder="1"/>
    <xf numFmtId="0" fontId="5" fillId="4" borderId="0" xfId="1" applyNumberFormat="1" applyFont="1" applyFill="1" applyBorder="1" applyAlignment="1">
      <alignment horizontal="center"/>
    </xf>
    <xf numFmtId="14" fontId="5" fillId="4" borderId="12" xfId="0" applyNumberFormat="1" applyFont="1" applyFill="1" applyBorder="1" applyAlignment="1">
      <alignment horizontal="left"/>
    </xf>
    <xf numFmtId="0" fontId="5" fillId="4" borderId="10" xfId="1" applyNumberFormat="1" applyFont="1" applyFill="1" applyBorder="1" applyAlignment="1">
      <alignment horizontal="center"/>
    </xf>
    <xf numFmtId="0" fontId="6" fillId="4" borderId="0" xfId="1" applyNumberFormat="1" applyFont="1" applyFill="1" applyBorder="1" applyAlignment="1">
      <alignment horizontal="center"/>
    </xf>
    <xf numFmtId="167" fontId="3" fillId="0" borderId="3" xfId="2" applyFont="1" applyBorder="1"/>
    <xf numFmtId="0" fontId="3" fillId="4" borderId="0" xfId="0" applyFont="1" applyFill="1" applyBorder="1"/>
    <xf numFmtId="0" fontId="3" fillId="0" borderId="0" xfId="0" applyFont="1" applyFill="1" applyBorder="1"/>
    <xf numFmtId="167" fontId="6" fillId="0" borderId="0" xfId="2" applyFont="1" applyFill="1" applyBorder="1" applyAlignment="1" applyProtection="1">
      <alignment horizontal="center"/>
      <protection locked="0"/>
    </xf>
    <xf numFmtId="0" fontId="0" fillId="0" borderId="0" xfId="0" applyFill="1" applyBorder="1"/>
    <xf numFmtId="0" fontId="7" fillId="0" borderId="3" xfId="0" applyFont="1" applyFill="1" applyBorder="1"/>
    <xf numFmtId="0" fontId="14" fillId="0" borderId="0" xfId="0" applyFont="1" applyFill="1" applyBorder="1"/>
    <xf numFmtId="0" fontId="5" fillId="4" borderId="0" xfId="0" applyFont="1" applyFill="1" applyBorder="1" applyAlignment="1">
      <alignment horizontal="left"/>
    </xf>
    <xf numFmtId="167" fontId="5" fillId="4" borderId="0" xfId="2" applyFont="1" applyFill="1" applyBorder="1" applyAlignment="1">
      <alignment horizontal="left" wrapText="1"/>
    </xf>
    <xf numFmtId="0" fontId="5" fillId="7" borderId="0" xfId="1" applyNumberFormat="1" applyFont="1" applyFill="1" applyBorder="1" applyAlignment="1">
      <alignment horizontal="center"/>
    </xf>
    <xf numFmtId="167" fontId="5" fillId="4" borderId="0" xfId="2" applyFont="1" applyFill="1" applyBorder="1" applyAlignment="1">
      <alignment horizontal="left" vertical="top" wrapText="1"/>
    </xf>
    <xf numFmtId="0" fontId="17" fillId="4" borderId="0" xfId="0" applyFont="1" applyFill="1" applyBorder="1" applyAlignment="1">
      <alignment horizontal="left"/>
    </xf>
    <xf numFmtId="169" fontId="12" fillId="4" borderId="0" xfId="1" applyNumberFormat="1" applyFont="1" applyFill="1" applyBorder="1" applyAlignment="1">
      <alignment horizontal="center"/>
    </xf>
    <xf numFmtId="0" fontId="0" fillId="4" borderId="0" xfId="0" applyFill="1" applyBorder="1" applyAlignment="1">
      <alignment horizontal="left"/>
    </xf>
    <xf numFmtId="0" fontId="7" fillId="4" borderId="0" xfId="0" applyFont="1" applyFill="1" applyBorder="1" applyAlignment="1">
      <alignment horizontal="left"/>
    </xf>
    <xf numFmtId="0" fontId="0" fillId="0" borderId="0" xfId="0" applyBorder="1" applyAlignment="1">
      <alignment horizontal="left"/>
    </xf>
    <xf numFmtId="0" fontId="6" fillId="0" borderId="0" xfId="1" applyNumberFormat="1" applyFont="1" applyBorder="1" applyAlignment="1">
      <alignment horizontal="center"/>
    </xf>
    <xf numFmtId="0" fontId="0" fillId="4" borderId="0" xfId="0" applyFill="1"/>
    <xf numFmtId="0" fontId="5" fillId="4" borderId="0" xfId="0" applyFont="1" applyFill="1" applyBorder="1" applyAlignment="1">
      <alignment horizontal="center"/>
    </xf>
    <xf numFmtId="0" fontId="13" fillId="0" borderId="0" xfId="0" applyFont="1" applyBorder="1"/>
    <xf numFmtId="167" fontId="6" fillId="0" borderId="9" xfId="2" applyFont="1" applyFill="1" applyBorder="1" applyAlignment="1" applyProtection="1">
      <alignment horizontal="center"/>
      <protection locked="0"/>
    </xf>
    <xf numFmtId="167" fontId="1" fillId="0" borderId="0" xfId="2" applyFont="1" applyBorder="1"/>
    <xf numFmtId="49" fontId="5" fillId="0" borderId="0" xfId="0" applyNumberFormat="1" applyFont="1" applyBorder="1" applyAlignment="1">
      <alignment horizontal="left"/>
    </xf>
    <xf numFmtId="167" fontId="1" fillId="4" borderId="0" xfId="2" applyFill="1" applyBorder="1" applyAlignment="1">
      <alignment horizontal="center"/>
    </xf>
    <xf numFmtId="167" fontId="1" fillId="4" borderId="10" xfId="2" applyFill="1" applyBorder="1" applyAlignment="1">
      <alignment horizontal="center"/>
    </xf>
    <xf numFmtId="0" fontId="0" fillId="4" borderId="0" xfId="0" applyFill="1" applyBorder="1" applyAlignment="1">
      <alignment horizontal="center"/>
    </xf>
    <xf numFmtId="0" fontId="0" fillId="0" borderId="0" xfId="0" applyBorder="1" applyAlignment="1">
      <alignment horizontal="center"/>
    </xf>
    <xf numFmtId="0" fontId="18" fillId="4" borderId="0" xfId="0" applyFont="1" applyFill="1" applyBorder="1"/>
    <xf numFmtId="0" fontId="5" fillId="4" borderId="0" xfId="0" applyFont="1" applyFill="1" applyBorder="1" applyAlignment="1">
      <alignment horizontal="right"/>
    </xf>
    <xf numFmtId="49" fontId="5" fillId="8" borderId="0" xfId="0" applyNumberFormat="1" applyFont="1" applyFill="1" applyBorder="1" applyAlignment="1">
      <alignment horizontal="center"/>
    </xf>
    <xf numFmtId="0" fontId="5" fillId="8" borderId="0" xfId="0" applyFont="1" applyFill="1" applyBorder="1" applyAlignment="1">
      <alignment horizontal="center"/>
    </xf>
    <xf numFmtId="17" fontId="5" fillId="8" borderId="0" xfId="0" applyNumberFormat="1" applyFont="1" applyFill="1" applyBorder="1" applyAlignment="1">
      <alignment horizontal="center"/>
    </xf>
    <xf numFmtId="10" fontId="5" fillId="8" borderId="0" xfId="0" applyNumberFormat="1" applyFont="1" applyFill="1" applyBorder="1" applyAlignment="1">
      <alignment horizontal="center"/>
    </xf>
    <xf numFmtId="1" fontId="5" fillId="8" borderId="9" xfId="0" applyNumberFormat="1" applyFont="1" applyFill="1" applyBorder="1" applyAlignment="1">
      <alignment horizontal="center"/>
    </xf>
    <xf numFmtId="49" fontId="1" fillId="4" borderId="0" xfId="2" applyNumberFormat="1" applyFill="1" applyBorder="1" applyAlignment="1">
      <alignment horizontal="left"/>
    </xf>
    <xf numFmtId="167" fontId="1" fillId="4" borderId="0" xfId="2" applyFill="1" applyBorder="1" applyAlignment="1">
      <alignment horizontal="right"/>
    </xf>
    <xf numFmtId="17" fontId="1" fillId="4" borderId="0" xfId="2" applyNumberFormat="1" applyFill="1" applyBorder="1" applyAlignment="1">
      <alignment horizontal="center"/>
    </xf>
    <xf numFmtId="10" fontId="1" fillId="4" borderId="0" xfId="4" applyNumberFormat="1" applyFill="1" applyBorder="1" applyAlignment="1">
      <alignment horizontal="center"/>
    </xf>
    <xf numFmtId="1" fontId="1" fillId="4" borderId="9" xfId="2" applyNumberFormat="1" applyFill="1" applyBorder="1" applyAlignment="1">
      <alignment horizontal="center"/>
    </xf>
    <xf numFmtId="167" fontId="1" fillId="4" borderId="0" xfId="2" applyFill="1" applyBorder="1"/>
    <xf numFmtId="49" fontId="6" fillId="2" borderId="10" xfId="2" applyNumberFormat="1" applyFont="1" applyFill="1" applyBorder="1" applyAlignment="1">
      <alignment horizontal="left"/>
    </xf>
    <xf numFmtId="17" fontId="6" fillId="2" borderId="10" xfId="2" applyNumberFormat="1" applyFont="1" applyFill="1" applyBorder="1" applyAlignment="1">
      <alignment horizontal="center"/>
    </xf>
    <xf numFmtId="10" fontId="6" fillId="2" borderId="10" xfId="4" applyNumberFormat="1" applyFont="1" applyFill="1" applyBorder="1" applyAlignment="1">
      <alignment horizontal="center"/>
    </xf>
    <xf numFmtId="1" fontId="6" fillId="2" borderId="11" xfId="2" applyNumberFormat="1" applyFont="1" applyFill="1" applyBorder="1" applyAlignment="1">
      <alignment horizontal="center"/>
    </xf>
    <xf numFmtId="49" fontId="6" fillId="4" borderId="0" xfId="2" applyNumberFormat="1" applyFont="1" applyFill="1" applyBorder="1" applyAlignment="1">
      <alignment horizontal="left"/>
    </xf>
    <xf numFmtId="167" fontId="6" fillId="4" borderId="0" xfId="2" applyFont="1" applyFill="1" applyBorder="1" applyAlignment="1">
      <alignment horizontal="right"/>
    </xf>
    <xf numFmtId="17" fontId="6" fillId="4" borderId="0" xfId="2" applyNumberFormat="1" applyFont="1" applyFill="1" applyBorder="1" applyAlignment="1">
      <alignment horizontal="center"/>
    </xf>
    <xf numFmtId="10" fontId="6" fillId="4" borderId="0" xfId="4" applyNumberFormat="1" applyFont="1" applyFill="1" applyBorder="1" applyAlignment="1">
      <alignment horizontal="center"/>
    </xf>
    <xf numFmtId="1" fontId="6" fillId="4" borderId="9" xfId="2" applyNumberFormat="1" applyFont="1" applyFill="1" applyBorder="1" applyAlignment="1">
      <alignment horizontal="center"/>
    </xf>
    <xf numFmtId="0" fontId="0" fillId="4" borderId="0" xfId="0" applyFill="1" applyBorder="1" applyAlignment="1">
      <alignment horizontal="right"/>
    </xf>
    <xf numFmtId="17" fontId="0" fillId="4" borderId="0" xfId="0" applyNumberFormat="1" applyFill="1" applyBorder="1" applyAlignment="1">
      <alignment horizontal="center"/>
    </xf>
    <xf numFmtId="0" fontId="0" fillId="0" borderId="0" xfId="0" applyBorder="1" applyAlignment="1">
      <alignment horizontal="right"/>
    </xf>
    <xf numFmtId="17" fontId="0" fillId="0" borderId="0" xfId="0" applyNumberFormat="1" applyBorder="1" applyAlignment="1">
      <alignment horizontal="center"/>
    </xf>
    <xf numFmtId="10" fontId="1" fillId="0" borderId="0" xfId="4" applyNumberFormat="1" applyBorder="1" applyAlignment="1">
      <alignment horizontal="center"/>
    </xf>
    <xf numFmtId="10" fontId="0" fillId="0" borderId="0" xfId="0" applyNumberFormat="1" applyBorder="1" applyAlignment="1">
      <alignment horizontal="center"/>
    </xf>
    <xf numFmtId="167" fontId="3" fillId="4" borderId="0" xfId="2" applyFont="1" applyFill="1" applyBorder="1" applyAlignment="1">
      <alignment horizontal="center"/>
    </xf>
    <xf numFmtId="167" fontId="1" fillId="4" borderId="0" xfId="2" applyFont="1" applyFill="1" applyBorder="1" applyAlignment="1">
      <alignment horizontal="center"/>
    </xf>
    <xf numFmtId="167" fontId="6" fillId="4" borderId="0" xfId="2" applyFont="1" applyFill="1" applyBorder="1" applyAlignment="1">
      <alignment horizontal="center"/>
    </xf>
    <xf numFmtId="167" fontId="6" fillId="4" borderId="10" xfId="2" applyFont="1" applyFill="1" applyBorder="1" applyAlignment="1">
      <alignment horizontal="center"/>
    </xf>
    <xf numFmtId="1" fontId="0" fillId="4" borderId="0" xfId="0" applyNumberFormat="1" applyFill="1" applyBorder="1" applyAlignment="1">
      <alignment horizontal="center"/>
    </xf>
    <xf numFmtId="167" fontId="1" fillId="0" borderId="0" xfId="2" applyBorder="1"/>
    <xf numFmtId="1" fontId="0" fillId="0" borderId="0" xfId="0" applyNumberFormat="1" applyBorder="1" applyAlignment="1">
      <alignment horizontal="center"/>
    </xf>
    <xf numFmtId="49" fontId="5" fillId="2" borderId="8" xfId="0" applyNumberFormat="1" applyFont="1" applyFill="1" applyBorder="1" applyAlignment="1">
      <alignment horizontal="center"/>
    </xf>
    <xf numFmtId="14" fontId="5" fillId="4" borderId="0" xfId="0" applyNumberFormat="1" applyFont="1" applyFill="1" applyBorder="1"/>
    <xf numFmtId="167" fontId="5" fillId="4" borderId="0" xfId="2" applyFont="1" applyFill="1" applyBorder="1" applyAlignment="1">
      <alignment horizontal="center"/>
    </xf>
    <xf numFmtId="167" fontId="5" fillId="4" borderId="0" xfId="2" applyFont="1" applyFill="1" applyBorder="1" applyAlignment="1">
      <alignment horizontal="right"/>
    </xf>
    <xf numFmtId="0" fontId="5" fillId="4" borderId="8" xfId="0" applyFont="1" applyFill="1" applyBorder="1" applyAlignment="1">
      <alignment horizontal="left"/>
    </xf>
    <xf numFmtId="49" fontId="5" fillId="4" borderId="10" xfId="0" applyNumberFormat="1" applyFont="1" applyFill="1" applyBorder="1" applyAlignment="1">
      <alignment horizontal="center"/>
    </xf>
    <xf numFmtId="49" fontId="5" fillId="0" borderId="8" xfId="0" applyNumberFormat="1" applyFont="1" applyBorder="1" applyAlignment="1">
      <alignment horizontal="left"/>
    </xf>
    <xf numFmtId="0" fontId="0" fillId="4" borderId="9" xfId="0" applyFill="1" applyBorder="1"/>
    <xf numFmtId="0" fontId="5" fillId="7" borderId="0" xfId="0" applyFont="1" applyFill="1" applyBorder="1" applyAlignment="1">
      <alignment horizontal="center"/>
    </xf>
    <xf numFmtId="167" fontId="1" fillId="4" borderId="9" xfId="2" applyFont="1" applyFill="1" applyBorder="1"/>
    <xf numFmtId="167" fontId="6" fillId="0" borderId="11" xfId="2" applyFont="1" applyFill="1" applyBorder="1" applyAlignment="1" applyProtection="1">
      <alignment horizontal="center"/>
      <protection locked="0"/>
    </xf>
    <xf numFmtId="167" fontId="20" fillId="4" borderId="9" xfId="2" applyFont="1" applyFill="1" applyBorder="1"/>
    <xf numFmtId="167" fontId="20" fillId="4" borderId="0" xfId="2" applyFont="1" applyFill="1" applyBorder="1"/>
    <xf numFmtId="167" fontId="20" fillId="2" borderId="10" xfId="2" applyFont="1" applyFill="1" applyBorder="1"/>
    <xf numFmtId="167" fontId="6" fillId="0" borderId="11" xfId="2" applyFont="1" applyFill="1" applyBorder="1" applyAlignment="1">
      <alignment horizontal="center"/>
    </xf>
    <xf numFmtId="167" fontId="6" fillId="0" borderId="0" xfId="2" applyFont="1" applyFill="1" applyBorder="1" applyAlignment="1">
      <alignment horizontal="center"/>
    </xf>
    <xf numFmtId="0" fontId="7" fillId="0" borderId="3" xfId="0" applyFont="1" applyBorder="1"/>
    <xf numFmtId="49" fontId="0" fillId="4" borderId="8" xfId="0" applyNumberFormat="1" applyFill="1" applyBorder="1" applyAlignment="1">
      <alignment horizontal="center"/>
    </xf>
    <xf numFmtId="167" fontId="6" fillId="0" borderId="9" xfId="2" applyFont="1" applyFill="1" applyBorder="1" applyAlignment="1"/>
    <xf numFmtId="0" fontId="7" fillId="0" borderId="6" xfId="0" applyFont="1" applyBorder="1"/>
    <xf numFmtId="0" fontId="7" fillId="7" borderId="13" xfId="0" applyFont="1" applyFill="1" applyBorder="1" applyAlignment="1">
      <alignment horizontal="center"/>
    </xf>
    <xf numFmtId="167" fontId="17" fillId="4" borderId="13" xfId="2" applyFont="1" applyFill="1" applyBorder="1" applyAlignment="1">
      <alignment horizontal="center"/>
    </xf>
    <xf numFmtId="0" fontId="7" fillId="4" borderId="14" xfId="0" applyFont="1" applyFill="1" applyBorder="1"/>
    <xf numFmtId="167" fontId="3" fillId="4" borderId="9" xfId="2" applyFont="1" applyFill="1" applyBorder="1"/>
    <xf numFmtId="49" fontId="10" fillId="2" borderId="5" xfId="0" applyNumberFormat="1" applyFont="1" applyFill="1" applyBorder="1" applyAlignment="1">
      <alignment horizontal="left"/>
    </xf>
    <xf numFmtId="169" fontId="5" fillId="2" borderId="6" xfId="1" applyNumberFormat="1" applyFont="1" applyFill="1" applyBorder="1" applyAlignment="1">
      <alignment horizontal="center"/>
    </xf>
    <xf numFmtId="49" fontId="3" fillId="4" borderId="8" xfId="0" applyNumberFormat="1" applyFont="1" applyFill="1" applyBorder="1" applyAlignment="1">
      <alignment horizontal="left"/>
    </xf>
    <xf numFmtId="169" fontId="3" fillId="4" borderId="0" xfId="1" applyNumberFormat="1" applyFont="1" applyFill="1" applyBorder="1" applyAlignment="1">
      <alignment horizontal="center"/>
    </xf>
    <xf numFmtId="49" fontId="21" fillId="2" borderId="8" xfId="0" applyNumberFormat="1" applyFont="1" applyFill="1" applyBorder="1" applyAlignment="1">
      <alignment horizontal="left"/>
    </xf>
    <xf numFmtId="169" fontId="3" fillId="8" borderId="0" xfId="1" applyNumberFormat="1" applyFont="1" applyFill="1" applyBorder="1" applyAlignment="1">
      <alignment horizontal="center"/>
    </xf>
    <xf numFmtId="169" fontId="3" fillId="2" borderId="0" xfId="1" applyNumberFormat="1" applyFont="1" applyFill="1" applyBorder="1" applyAlignment="1">
      <alignment horizontal="center"/>
    </xf>
    <xf numFmtId="49" fontId="3" fillId="0" borderId="8" xfId="0" applyNumberFormat="1" applyFont="1" applyBorder="1" applyAlignment="1">
      <alignment horizontal="left"/>
    </xf>
    <xf numFmtId="169" fontId="4" fillId="4" borderId="0" xfId="1" applyNumberFormat="1" applyFont="1" applyFill="1" applyBorder="1" applyAlignment="1">
      <alignment horizontal="center"/>
    </xf>
    <xf numFmtId="49" fontId="21" fillId="4" borderId="8" xfId="0" applyNumberFormat="1" applyFont="1" applyFill="1" applyBorder="1" applyAlignment="1">
      <alignment horizontal="left"/>
    </xf>
    <xf numFmtId="49" fontId="4" fillId="4" borderId="8" xfId="0" applyNumberFormat="1" applyFont="1" applyFill="1" applyBorder="1" applyAlignment="1">
      <alignment horizontal="left"/>
    </xf>
    <xf numFmtId="0" fontId="15" fillId="4" borderId="0" xfId="0" applyFont="1" applyFill="1" applyBorder="1" applyAlignment="1">
      <alignment horizontal="left"/>
    </xf>
    <xf numFmtId="49" fontId="21" fillId="0" borderId="8" xfId="0" applyNumberFormat="1" applyFont="1" applyBorder="1" applyAlignment="1">
      <alignment horizontal="left"/>
    </xf>
    <xf numFmtId="0" fontId="0" fillId="4" borderId="13" xfId="0" applyFill="1" applyBorder="1"/>
    <xf numFmtId="0" fontId="0" fillId="0" borderId="13" xfId="0" applyBorder="1"/>
    <xf numFmtId="0" fontId="11" fillId="0" borderId="0" xfId="0" applyFont="1" applyFill="1" applyBorder="1"/>
    <xf numFmtId="0" fontId="5" fillId="0" borderId="0" xfId="0" applyFont="1" applyFill="1" applyBorder="1"/>
    <xf numFmtId="0" fontId="13" fillId="0" borderId="0" xfId="0" applyFont="1" applyFill="1" applyBorder="1"/>
    <xf numFmtId="167" fontId="5" fillId="0" borderId="0" xfId="2" applyFont="1" applyFill="1" applyBorder="1"/>
    <xf numFmtId="167" fontId="3" fillId="0" borderId="0" xfId="2" applyFont="1" applyFill="1" applyBorder="1"/>
    <xf numFmtId="0" fontId="5" fillId="8" borderId="10" xfId="0" applyFont="1" applyFill="1" applyBorder="1" applyAlignment="1">
      <alignment horizontal="center"/>
    </xf>
    <xf numFmtId="49" fontId="0" fillId="4" borderId="12" xfId="0" applyNumberFormat="1" applyFill="1" applyBorder="1" applyAlignment="1">
      <alignment horizontal="center"/>
    </xf>
    <xf numFmtId="49" fontId="5" fillId="2" borderId="5" xfId="0" applyNumberFormat="1" applyFont="1" applyFill="1" applyBorder="1" applyAlignment="1">
      <alignment horizontal="center"/>
    </xf>
    <xf numFmtId="0" fontId="18" fillId="0" borderId="0" xfId="0" applyFont="1" applyFill="1" applyBorder="1"/>
    <xf numFmtId="0" fontId="18" fillId="0" borderId="0" xfId="0" applyFont="1" applyFill="1" applyBorder="1" applyAlignment="1">
      <alignment horizontal="right"/>
    </xf>
    <xf numFmtId="0" fontId="5" fillId="0" borderId="0" xfId="0" applyFont="1" applyFill="1" applyBorder="1" applyAlignment="1">
      <alignment horizontal="right"/>
    </xf>
    <xf numFmtId="0" fontId="5" fillId="0" borderId="0" xfId="0" applyFont="1" applyFill="1" applyBorder="1" applyAlignment="1">
      <alignment horizontal="center"/>
    </xf>
    <xf numFmtId="167" fontId="1" fillId="0" borderId="0" xfId="2" applyFill="1" applyBorder="1"/>
    <xf numFmtId="49" fontId="5" fillId="2" borderId="12" xfId="0" applyNumberFormat="1" applyFont="1" applyFill="1" applyBorder="1" applyAlignment="1">
      <alignment horizontal="center"/>
    </xf>
    <xf numFmtId="49" fontId="5" fillId="8" borderId="10" xfId="0" applyNumberFormat="1" applyFont="1" applyFill="1" applyBorder="1" applyAlignment="1">
      <alignment horizontal="center"/>
    </xf>
    <xf numFmtId="17" fontId="5" fillId="8" borderId="10" xfId="0" applyNumberFormat="1" applyFont="1" applyFill="1" applyBorder="1" applyAlignment="1">
      <alignment horizontal="center"/>
    </xf>
    <xf numFmtId="10" fontId="5" fillId="8" borderId="10" xfId="0" applyNumberFormat="1" applyFont="1" applyFill="1" applyBorder="1" applyAlignment="1">
      <alignment horizontal="center"/>
    </xf>
    <xf numFmtId="1" fontId="5" fillId="8" borderId="11" xfId="0" applyNumberFormat="1" applyFont="1" applyFill="1" applyBorder="1" applyAlignment="1">
      <alignment horizontal="center"/>
    </xf>
    <xf numFmtId="49" fontId="0" fillId="4" borderId="8" xfId="0" applyNumberFormat="1" applyFill="1" applyBorder="1" applyAlignment="1">
      <alignment horizontal="left"/>
    </xf>
    <xf numFmtId="49" fontId="5" fillId="2" borderId="12" xfId="0" applyNumberFormat="1" applyFont="1" applyFill="1" applyBorder="1" applyAlignment="1">
      <alignment horizontal="left"/>
    </xf>
    <xf numFmtId="49" fontId="6" fillId="4" borderId="8" xfId="0" applyNumberFormat="1" applyFont="1" applyFill="1" applyBorder="1" applyAlignment="1">
      <alignment horizontal="left"/>
    </xf>
    <xf numFmtId="49" fontId="5" fillId="2" borderId="2" xfId="2" applyNumberFormat="1" applyFont="1" applyFill="1" applyBorder="1" applyAlignment="1">
      <alignment horizontal="left" wrapText="1"/>
    </xf>
    <xf numFmtId="49" fontId="5" fillId="2" borderId="3" xfId="2" applyNumberFormat="1" applyFont="1" applyFill="1" applyBorder="1" applyAlignment="1">
      <alignment horizontal="left"/>
    </xf>
    <xf numFmtId="167" fontId="5" fillId="2" borderId="3" xfId="2" applyFont="1" applyFill="1" applyBorder="1" applyAlignment="1">
      <alignment horizontal="right"/>
    </xf>
    <xf numFmtId="17" fontId="5" fillId="2" borderId="3" xfId="2" applyNumberFormat="1" applyFont="1" applyFill="1" applyBorder="1" applyAlignment="1">
      <alignment horizontal="center"/>
    </xf>
    <xf numFmtId="10" fontId="5" fillId="2" borderId="3" xfId="4" applyNumberFormat="1" applyFont="1" applyFill="1" applyBorder="1" applyAlignment="1">
      <alignment horizontal="center"/>
    </xf>
    <xf numFmtId="1" fontId="5" fillId="2" borderId="18" xfId="2" applyNumberFormat="1" applyFont="1" applyFill="1" applyBorder="1" applyAlignment="1">
      <alignment horizontal="center"/>
    </xf>
    <xf numFmtId="49" fontId="6" fillId="3" borderId="19" xfId="2" applyNumberFormat="1" applyFont="1" applyFill="1" applyBorder="1" applyAlignment="1" applyProtection="1">
      <alignment horizontal="left"/>
      <protection locked="0"/>
    </xf>
    <xf numFmtId="167" fontId="6" fillId="3" borderId="19" xfId="2" applyFont="1" applyFill="1" applyBorder="1" applyAlignment="1" applyProtection="1">
      <alignment horizontal="right"/>
      <protection locked="0"/>
    </xf>
    <xf numFmtId="17" fontId="6" fillId="3" borderId="19" xfId="2" applyNumberFormat="1" applyFont="1" applyFill="1" applyBorder="1" applyAlignment="1" applyProtection="1">
      <alignment horizontal="center"/>
      <protection locked="0"/>
    </xf>
    <xf numFmtId="10" fontId="6" fillId="3" borderId="19" xfId="4" applyNumberFormat="1" applyFont="1" applyFill="1" applyBorder="1" applyAlignment="1" applyProtection="1">
      <alignment horizontal="center"/>
      <protection locked="0"/>
    </xf>
    <xf numFmtId="1" fontId="6" fillId="3" borderId="19" xfId="2" applyNumberFormat="1" applyFont="1" applyFill="1" applyBorder="1" applyAlignment="1" applyProtection="1">
      <alignment horizontal="center"/>
      <protection locked="0"/>
    </xf>
    <xf numFmtId="49" fontId="6" fillId="3" borderId="19" xfId="0" applyNumberFormat="1" applyFont="1" applyFill="1" applyBorder="1" applyAlignment="1" applyProtection="1">
      <alignment horizontal="left"/>
      <protection locked="0"/>
    </xf>
    <xf numFmtId="17" fontId="6" fillId="3" borderId="19" xfId="0" applyNumberFormat="1" applyFont="1" applyFill="1" applyBorder="1" applyAlignment="1" applyProtection="1">
      <alignment horizontal="center"/>
      <protection locked="0"/>
    </xf>
    <xf numFmtId="164" fontId="6" fillId="3" borderId="19" xfId="2" applyNumberFormat="1" applyFont="1" applyFill="1" applyBorder="1" applyAlignment="1" applyProtection="1">
      <alignment horizontal="right"/>
      <protection locked="0"/>
    </xf>
    <xf numFmtId="49" fontId="5" fillId="2" borderId="2" xfId="0" applyNumberFormat="1" applyFont="1" applyFill="1" applyBorder="1" applyAlignment="1">
      <alignment horizontal="center"/>
    </xf>
    <xf numFmtId="0" fontId="0" fillId="4" borderId="0" xfId="0" applyFill="1" applyAlignment="1">
      <alignment horizontal="center"/>
    </xf>
    <xf numFmtId="0" fontId="0" fillId="4" borderId="0" xfId="0" quotePrefix="1" applyFill="1" applyAlignment="1">
      <alignment horizontal="center"/>
    </xf>
    <xf numFmtId="49" fontId="6" fillId="0" borderId="0" xfId="0" applyNumberFormat="1" applyFont="1" applyFill="1" applyBorder="1"/>
    <xf numFmtId="1" fontId="0" fillId="0" borderId="0" xfId="0" applyNumberFormat="1" applyBorder="1" applyAlignment="1">
      <alignment horizontal="center" wrapText="1"/>
    </xf>
    <xf numFmtId="0" fontId="0" fillId="0" borderId="0" xfId="0" applyBorder="1" applyAlignment="1">
      <alignment wrapText="1"/>
    </xf>
    <xf numFmtId="17" fontId="18" fillId="0" borderId="0" xfId="0" applyNumberFormat="1" applyFont="1" applyFill="1" applyBorder="1" applyAlignment="1">
      <alignment horizontal="center"/>
    </xf>
    <xf numFmtId="10" fontId="18" fillId="0" borderId="0" xfId="0" applyNumberFormat="1" applyFont="1" applyFill="1" applyBorder="1" applyAlignment="1">
      <alignment horizontal="center"/>
    </xf>
    <xf numFmtId="1" fontId="18" fillId="0" borderId="0" xfId="0" applyNumberFormat="1" applyFont="1" applyFill="1" applyBorder="1" applyAlignment="1">
      <alignment horizontal="center"/>
    </xf>
    <xf numFmtId="17" fontId="5" fillId="0" borderId="0" xfId="0" applyNumberFormat="1" applyFont="1" applyFill="1" applyBorder="1" applyAlignment="1">
      <alignment horizontal="center"/>
    </xf>
    <xf numFmtId="10" fontId="5" fillId="0" borderId="0" xfId="0" applyNumberFormat="1" applyFont="1" applyFill="1" applyBorder="1" applyAlignment="1">
      <alignment horizontal="center"/>
    </xf>
    <xf numFmtId="1" fontId="5" fillId="0" borderId="0" xfId="0" applyNumberFormat="1" applyFont="1" applyFill="1" applyBorder="1" applyAlignment="1">
      <alignment horizontal="center"/>
    </xf>
    <xf numFmtId="17" fontId="6" fillId="0" borderId="0" xfId="2" applyNumberFormat="1" applyFont="1" applyFill="1" applyBorder="1" applyAlignment="1">
      <alignment horizontal="center"/>
    </xf>
    <xf numFmtId="10" fontId="6" fillId="0" borderId="0" xfId="4" applyNumberFormat="1" applyFont="1" applyFill="1" applyBorder="1" applyAlignment="1">
      <alignment horizontal="center"/>
    </xf>
    <xf numFmtId="1" fontId="6" fillId="0" borderId="0" xfId="2" applyNumberFormat="1" applyFont="1" applyFill="1" applyBorder="1" applyAlignment="1">
      <alignment horizontal="center"/>
    </xf>
    <xf numFmtId="0" fontId="0" fillId="0" borderId="0" xfId="0" applyFill="1" applyBorder="1" applyAlignment="1">
      <alignment horizontal="center"/>
    </xf>
    <xf numFmtId="17" fontId="0" fillId="0" borderId="0" xfId="0" applyNumberFormat="1" applyFill="1" applyBorder="1" applyAlignment="1">
      <alignment horizontal="center"/>
    </xf>
    <xf numFmtId="10" fontId="1" fillId="0" borderId="0" xfId="4" applyNumberFormat="1" applyFill="1" applyBorder="1" applyAlignment="1">
      <alignment horizontal="center"/>
    </xf>
    <xf numFmtId="1" fontId="0" fillId="0" borderId="0" xfId="0" applyNumberFormat="1" applyFill="1" applyBorder="1" applyAlignment="1">
      <alignment horizontal="center"/>
    </xf>
    <xf numFmtId="10" fontId="0" fillId="0" borderId="0" xfId="0" applyNumberFormat="1" applyFill="1" applyBorder="1" applyAlignment="1">
      <alignment horizontal="center"/>
    </xf>
    <xf numFmtId="1" fontId="6" fillId="4" borderId="15" xfId="2" applyNumberFormat="1" applyFont="1" applyFill="1" applyBorder="1" applyAlignment="1" applyProtection="1">
      <alignment horizontal="center" wrapText="1"/>
    </xf>
    <xf numFmtId="1" fontId="6" fillId="4" borderId="16" xfId="2" applyNumberFormat="1" applyFont="1" applyFill="1" applyBorder="1" applyAlignment="1" applyProtection="1">
      <alignment horizontal="center" wrapText="1"/>
    </xf>
    <xf numFmtId="1" fontId="6" fillId="4" borderId="17" xfId="2" applyNumberFormat="1" applyFont="1" applyFill="1" applyBorder="1" applyAlignment="1" applyProtection="1">
      <alignment horizontal="center" wrapText="1"/>
    </xf>
    <xf numFmtId="49" fontId="5" fillId="8" borderId="6" xfId="0" applyNumberFormat="1" applyFont="1" applyFill="1" applyBorder="1" applyAlignment="1">
      <alignment horizontal="center"/>
    </xf>
    <xf numFmtId="49" fontId="5" fillId="8" borderId="7" xfId="0" applyNumberFormat="1" applyFont="1" applyFill="1" applyBorder="1" applyAlignment="1">
      <alignment horizontal="center"/>
    </xf>
    <xf numFmtId="49" fontId="5" fillId="8" borderId="11" xfId="0" applyNumberFormat="1" applyFont="1" applyFill="1" applyBorder="1" applyAlignment="1">
      <alignment horizontal="center"/>
    </xf>
    <xf numFmtId="0" fontId="6" fillId="4" borderId="0" xfId="0" applyFont="1" applyFill="1" applyBorder="1" applyAlignment="1">
      <alignment horizontal="center"/>
    </xf>
    <xf numFmtId="49" fontId="5" fillId="0" borderId="0" xfId="0" applyNumberFormat="1" applyFont="1" applyFill="1" applyBorder="1" applyAlignment="1">
      <alignment horizontal="center"/>
    </xf>
    <xf numFmtId="164" fontId="6" fillId="4" borderId="0" xfId="2" applyNumberFormat="1" applyFont="1" applyFill="1" applyBorder="1" applyAlignment="1">
      <alignment horizontal="right"/>
    </xf>
    <xf numFmtId="17" fontId="6" fillId="0" borderId="0" xfId="0" applyNumberFormat="1" applyFont="1" applyFill="1" applyBorder="1" applyAlignment="1">
      <alignment horizontal="center"/>
    </xf>
    <xf numFmtId="17" fontId="1" fillId="0" borderId="0" xfId="2" applyNumberFormat="1" applyFill="1" applyBorder="1" applyAlignment="1">
      <alignment horizontal="center"/>
    </xf>
    <xf numFmtId="1" fontId="1" fillId="0" borderId="0" xfId="2" applyNumberFormat="1" applyFill="1" applyBorder="1" applyAlignment="1">
      <alignment horizontal="center"/>
    </xf>
    <xf numFmtId="17" fontId="5" fillId="0" borderId="0" xfId="2" applyNumberFormat="1" applyFont="1" applyFill="1" applyBorder="1" applyAlignment="1">
      <alignment horizontal="center"/>
    </xf>
    <xf numFmtId="10" fontId="5" fillId="0" borderId="0" xfId="4" applyNumberFormat="1" applyFont="1" applyFill="1" applyBorder="1" applyAlignment="1">
      <alignment horizontal="center"/>
    </xf>
    <xf numFmtId="1" fontId="5" fillId="0" borderId="0" xfId="2" applyNumberFormat="1" applyFont="1" applyFill="1" applyBorder="1" applyAlignment="1">
      <alignment horizontal="center"/>
    </xf>
    <xf numFmtId="49" fontId="6" fillId="0" borderId="5" xfId="2" applyNumberFormat="1" applyFont="1" applyFill="1" applyBorder="1" applyAlignment="1" applyProtection="1">
      <alignment horizontal="left" vertical="top" wrapText="1"/>
    </xf>
    <xf numFmtId="49" fontId="6" fillId="0" borderId="8" xfId="0" applyNumberFormat="1" applyFont="1" applyFill="1" applyBorder="1" applyAlignment="1" applyProtection="1">
      <alignment horizontal="left"/>
    </xf>
    <xf numFmtId="0" fontId="9" fillId="0" borderId="0" xfId="0" applyFont="1" applyAlignment="1"/>
    <xf numFmtId="14" fontId="14" fillId="4" borderId="19" xfId="0" applyNumberFormat="1" applyFont="1" applyFill="1" applyBorder="1" applyAlignment="1"/>
    <xf numFmtId="0" fontId="14" fillId="4" borderId="0" xfId="0" applyFont="1" applyFill="1"/>
    <xf numFmtId="14" fontId="14" fillId="4" borderId="2" xfId="0" applyNumberFormat="1" applyFont="1" applyFill="1" applyBorder="1" applyAlignment="1">
      <alignment horizontal="right"/>
    </xf>
    <xf numFmtId="14" fontId="14" fillId="4" borderId="19" xfId="0" applyNumberFormat="1" applyFont="1" applyFill="1" applyBorder="1" applyAlignment="1">
      <alignment horizontal="right"/>
    </xf>
    <xf numFmtId="0" fontId="9" fillId="0" borderId="0" xfId="0" applyFont="1" applyFill="1" applyBorder="1" applyAlignment="1"/>
    <xf numFmtId="49" fontId="5" fillId="8" borderId="6" xfId="0" quotePrefix="1" applyNumberFormat="1" applyFont="1" applyFill="1" applyBorder="1" applyAlignment="1">
      <alignment horizontal="center"/>
    </xf>
    <xf numFmtId="49" fontId="5" fillId="8" borderId="10" xfId="0" quotePrefix="1" applyNumberFormat="1" applyFont="1" applyFill="1" applyBorder="1" applyAlignment="1">
      <alignment horizontal="center"/>
    </xf>
    <xf numFmtId="167" fontId="6" fillId="0" borderId="7" xfId="2" applyFont="1" applyFill="1" applyBorder="1" applyAlignment="1" applyProtection="1">
      <alignment horizontal="center"/>
      <protection locked="0"/>
    </xf>
    <xf numFmtId="49" fontId="6" fillId="3" borderId="8" xfId="0" applyNumberFormat="1" applyFont="1" applyFill="1" applyBorder="1" applyAlignment="1" applyProtection="1">
      <alignment horizontal="left"/>
      <protection locked="0"/>
    </xf>
    <xf numFmtId="49" fontId="6" fillId="3" borderId="12" xfId="0" applyNumberFormat="1" applyFont="1" applyFill="1" applyBorder="1" applyAlignment="1" applyProtection="1">
      <alignment horizontal="left"/>
      <protection locked="0"/>
    </xf>
    <xf numFmtId="0" fontId="7" fillId="0" borderId="0" xfId="0" applyFont="1" applyBorder="1"/>
    <xf numFmtId="167" fontId="1" fillId="0" borderId="0" xfId="2" applyFill="1" applyBorder="1" applyAlignment="1">
      <alignment horizontal="center"/>
    </xf>
    <xf numFmtId="0" fontId="0" fillId="0" borderId="9" xfId="0" applyFill="1" applyBorder="1"/>
    <xf numFmtId="0" fontId="4" fillId="0" borderId="9" xfId="0" applyFont="1" applyFill="1" applyBorder="1"/>
    <xf numFmtId="167" fontId="6" fillId="0" borderId="13" xfId="2" applyFont="1" applyFill="1" applyBorder="1" applyAlignment="1">
      <alignment horizontal="center"/>
    </xf>
    <xf numFmtId="167" fontId="1" fillId="0" borderId="13" xfId="2" applyFont="1" applyFill="1" applyBorder="1" applyAlignment="1">
      <alignment horizontal="center"/>
    </xf>
    <xf numFmtId="0" fontId="0" fillId="0" borderId="14" xfId="0" applyFill="1" applyBorder="1"/>
    <xf numFmtId="0" fontId="19" fillId="0" borderId="0" xfId="0" applyFont="1" applyFill="1" applyBorder="1"/>
    <xf numFmtId="0" fontId="7" fillId="0" borderId="0" xfId="0" applyFont="1" applyFill="1" applyBorder="1"/>
    <xf numFmtId="49" fontId="19" fillId="0" borderId="2" xfId="2" applyNumberFormat="1" applyFont="1" applyFill="1" applyBorder="1" applyAlignment="1">
      <alignment horizontal="left" wrapText="1"/>
    </xf>
    <xf numFmtId="49" fontId="5" fillId="4" borderId="10" xfId="0" applyNumberFormat="1" applyFont="1" applyFill="1" applyBorder="1"/>
    <xf numFmtId="49" fontId="0" fillId="4" borderId="0" xfId="0" applyNumberFormat="1" applyFill="1" applyBorder="1" applyAlignment="1">
      <alignment horizontal="center"/>
    </xf>
    <xf numFmtId="49" fontId="6" fillId="0" borderId="0" xfId="2" applyNumberFormat="1" applyFont="1" applyFill="1" applyBorder="1" applyAlignment="1">
      <alignment horizontal="left" vertical="top" wrapText="1" indent="1"/>
    </xf>
    <xf numFmtId="49" fontId="6" fillId="0" borderId="0" xfId="0" applyNumberFormat="1" applyFont="1" applyFill="1" applyBorder="1" applyAlignment="1">
      <alignment horizontal="left" indent="1"/>
    </xf>
    <xf numFmtId="49" fontId="19" fillId="0" borderId="3" xfId="2" applyNumberFormat="1" applyFont="1" applyFill="1" applyBorder="1" applyAlignment="1">
      <alignment horizontal="left" wrapText="1"/>
    </xf>
    <xf numFmtId="49" fontId="6" fillId="0" borderId="10" xfId="0" applyNumberFormat="1" applyFont="1" applyFill="1" applyBorder="1" applyAlignment="1">
      <alignment horizontal="left" indent="1"/>
    </xf>
    <xf numFmtId="49" fontId="17" fillId="4" borderId="13" xfId="0" applyNumberFormat="1" applyFont="1" applyFill="1" applyBorder="1" applyAlignment="1">
      <alignment horizontal="center"/>
    </xf>
    <xf numFmtId="49" fontId="0" fillId="0" borderId="0" xfId="0" applyNumberFormat="1" applyFill="1" applyBorder="1" applyAlignment="1">
      <alignment horizontal="center"/>
    </xf>
    <xf numFmtId="49" fontId="0" fillId="0" borderId="0" xfId="0" applyNumberFormat="1" applyFill="1" applyBorder="1" applyAlignment="1">
      <alignment horizontal="left" indent="1"/>
    </xf>
    <xf numFmtId="49" fontId="5" fillId="0" borderId="13" xfId="0" applyNumberFormat="1" applyFont="1" applyFill="1" applyBorder="1" applyAlignment="1">
      <alignment horizontal="center"/>
    </xf>
    <xf numFmtId="49" fontId="5" fillId="4" borderId="0" xfId="0" applyNumberFormat="1" applyFont="1" applyFill="1" applyBorder="1" applyAlignment="1">
      <alignment horizontal="center"/>
    </xf>
    <xf numFmtId="49" fontId="5" fillId="4" borderId="0" xfId="2" applyNumberFormat="1" applyFont="1" applyFill="1" applyBorder="1" applyAlignment="1">
      <alignment horizontal="center" wrapText="1"/>
    </xf>
    <xf numFmtId="49" fontId="0" fillId="4" borderId="0" xfId="0" applyNumberFormat="1" applyFill="1" applyBorder="1"/>
    <xf numFmtId="0" fontId="11" fillId="0" borderId="9" xfId="0" applyFont="1" applyFill="1" applyBorder="1"/>
    <xf numFmtId="0" fontId="5" fillId="0" borderId="9" xfId="0" applyFont="1" applyFill="1" applyBorder="1"/>
    <xf numFmtId="0" fontId="13" fillId="0" borderId="9" xfId="0" applyFont="1" applyFill="1" applyBorder="1"/>
    <xf numFmtId="0" fontId="19" fillId="0" borderId="9" xfId="0" applyFont="1" applyFill="1" applyBorder="1"/>
    <xf numFmtId="167" fontId="1" fillId="0" borderId="9" xfId="2" applyFont="1" applyFill="1" applyBorder="1"/>
    <xf numFmtId="167" fontId="20" fillId="0" borderId="9" xfId="2" applyFont="1" applyFill="1" applyBorder="1"/>
    <xf numFmtId="0" fontId="7" fillId="0" borderId="9" xfId="0" applyFont="1" applyFill="1" applyBorder="1"/>
    <xf numFmtId="167" fontId="3" fillId="0" borderId="9" xfId="2" applyFont="1" applyFill="1" applyBorder="1"/>
    <xf numFmtId="0" fontId="19" fillId="0" borderId="3" xfId="0" applyFont="1" applyFill="1" applyBorder="1" applyAlignment="1">
      <alignment horizontal="center"/>
    </xf>
    <xf numFmtId="167" fontId="1" fillId="0" borderId="0" xfId="2" applyFont="1" applyFill="1" applyBorder="1" applyAlignment="1">
      <alignment horizontal="center"/>
    </xf>
    <xf numFmtId="49" fontId="5" fillId="0" borderId="0" xfId="0" applyNumberFormat="1" applyFont="1" applyFill="1" applyBorder="1" applyAlignment="1">
      <alignment horizontal="left"/>
    </xf>
    <xf numFmtId="49" fontId="6" fillId="0" borderId="0" xfId="2" applyNumberFormat="1" applyFont="1" applyFill="1" applyBorder="1" applyAlignment="1" applyProtection="1">
      <alignment horizontal="left" vertical="top" wrapText="1" indent="1"/>
    </xf>
    <xf numFmtId="49" fontId="5" fillId="0" borderId="10" xfId="0" applyNumberFormat="1" applyFont="1" applyFill="1" applyBorder="1" applyAlignment="1">
      <alignment horizontal="left"/>
    </xf>
    <xf numFmtId="0" fontId="11" fillId="0" borderId="0" xfId="0" applyFont="1" applyFill="1" applyBorder="1" applyAlignment="1">
      <alignment horizontal="center"/>
    </xf>
    <xf numFmtId="0" fontId="11" fillId="0" borderId="9" xfId="0" applyFont="1" applyFill="1" applyBorder="1" applyAlignment="1">
      <alignment horizontal="center"/>
    </xf>
    <xf numFmtId="49" fontId="19" fillId="0" borderId="3" xfId="0" applyNumberFormat="1" applyFont="1" applyFill="1" applyBorder="1" applyAlignment="1">
      <alignment horizontal="center"/>
    </xf>
    <xf numFmtId="49" fontId="19" fillId="0" borderId="3" xfId="0" applyNumberFormat="1" applyFont="1" applyFill="1" applyBorder="1" applyAlignment="1">
      <alignment horizontal="left"/>
    </xf>
    <xf numFmtId="49" fontId="19" fillId="0" borderId="10" xfId="2" applyNumberFormat="1" applyFont="1" applyFill="1" applyBorder="1" applyAlignment="1">
      <alignment horizontal="left" wrapText="1"/>
    </xf>
    <xf numFmtId="0" fontId="19" fillId="0" borderId="10" xfId="0" applyFont="1" applyFill="1" applyBorder="1" applyAlignment="1">
      <alignment horizontal="center"/>
    </xf>
    <xf numFmtId="49" fontId="4" fillId="0" borderId="0" xfId="0" applyNumberFormat="1" applyFont="1" applyBorder="1" applyAlignment="1">
      <alignment horizontal="left"/>
    </xf>
    <xf numFmtId="49" fontId="3" fillId="0" borderId="0" xfId="0" applyNumberFormat="1" applyFont="1" applyBorder="1" applyAlignment="1">
      <alignment horizontal="left"/>
    </xf>
    <xf numFmtId="169" fontId="5" fillId="2" borderId="7" xfId="1" applyNumberFormat="1" applyFont="1" applyFill="1" applyBorder="1" applyAlignment="1">
      <alignment horizontal="center"/>
    </xf>
    <xf numFmtId="169" fontId="3" fillId="4" borderId="9" xfId="1" applyNumberFormat="1" applyFont="1" applyFill="1" applyBorder="1" applyAlignment="1">
      <alignment horizontal="center"/>
    </xf>
    <xf numFmtId="169" fontId="3" fillId="2" borderId="9" xfId="1" applyNumberFormat="1" applyFont="1" applyFill="1" applyBorder="1" applyAlignment="1">
      <alignment horizontal="center"/>
    </xf>
    <xf numFmtId="169" fontId="4" fillId="4" borderId="9" xfId="1" applyNumberFormat="1" applyFont="1" applyFill="1" applyBorder="1" applyAlignment="1">
      <alignment horizontal="center"/>
    </xf>
    <xf numFmtId="169" fontId="3" fillId="8" borderId="9" xfId="1" applyNumberFormat="1" applyFont="1" applyFill="1" applyBorder="1" applyAlignment="1">
      <alignment horizontal="center"/>
    </xf>
    <xf numFmtId="169" fontId="5" fillId="4" borderId="9" xfId="1" applyNumberFormat="1" applyFont="1" applyFill="1" applyBorder="1" applyAlignment="1">
      <alignment horizontal="center"/>
    </xf>
    <xf numFmtId="169" fontId="6" fillId="4" borderId="9" xfId="1" applyNumberFormat="1" applyFont="1" applyFill="1" applyBorder="1" applyAlignment="1">
      <alignment horizontal="center"/>
    </xf>
    <xf numFmtId="167" fontId="5" fillId="4" borderId="12" xfId="2" applyFont="1" applyFill="1" applyBorder="1" applyAlignment="1">
      <alignment horizontal="left" wrapText="1"/>
    </xf>
    <xf numFmtId="169" fontId="5" fillId="7" borderId="10" xfId="1" applyNumberFormat="1" applyFont="1" applyFill="1" applyBorder="1" applyAlignment="1">
      <alignment horizontal="center"/>
    </xf>
    <xf numFmtId="169" fontId="5" fillId="4" borderId="11" xfId="1" applyNumberFormat="1" applyFont="1" applyFill="1" applyBorder="1" applyAlignment="1">
      <alignment horizontal="center"/>
    </xf>
    <xf numFmtId="167" fontId="5" fillId="3" borderId="19" xfId="2" applyFont="1" applyFill="1" applyBorder="1" applyAlignment="1" applyProtection="1">
      <alignment horizontal="center"/>
      <protection locked="0"/>
    </xf>
    <xf numFmtId="9" fontId="6" fillId="3" borderId="19" xfId="4" applyFont="1" applyFill="1" applyBorder="1" applyAlignment="1" applyProtection="1">
      <alignment horizontal="center"/>
      <protection locked="0"/>
    </xf>
    <xf numFmtId="169" fontId="6" fillId="0" borderId="0" xfId="1" applyNumberFormat="1" applyFont="1" applyFill="1" applyBorder="1" applyAlignment="1">
      <alignment horizontal="center"/>
    </xf>
    <xf numFmtId="167" fontId="5" fillId="0" borderId="19" xfId="2" applyFont="1" applyFill="1" applyBorder="1" applyAlignment="1">
      <alignment horizontal="center"/>
    </xf>
    <xf numFmtId="49" fontId="5" fillId="0" borderId="8" xfId="0" applyNumberFormat="1" applyFont="1" applyFill="1" applyBorder="1" applyAlignment="1">
      <alignment horizontal="left"/>
    </xf>
    <xf numFmtId="169" fontId="5" fillId="0" borderId="0" xfId="1" applyNumberFormat="1" applyFont="1" applyFill="1" applyBorder="1" applyAlignment="1">
      <alignment horizontal="center"/>
    </xf>
    <xf numFmtId="169" fontId="5" fillId="0" borderId="9" xfId="1" applyNumberFormat="1" applyFont="1" applyFill="1" applyBorder="1" applyAlignment="1">
      <alignment horizontal="center"/>
    </xf>
    <xf numFmtId="49" fontId="5" fillId="0" borderId="8" xfId="2" applyNumberFormat="1" applyFont="1" applyFill="1" applyBorder="1" applyAlignment="1">
      <alignment horizontal="left" vertical="top" wrapText="1"/>
    </xf>
    <xf numFmtId="49" fontId="5" fillId="0" borderId="8" xfId="0" applyNumberFormat="1" applyFont="1" applyFill="1" applyBorder="1" applyAlignment="1">
      <alignment horizontal="left" indent="1"/>
    </xf>
    <xf numFmtId="49" fontId="5" fillId="0" borderId="8" xfId="2" applyNumberFormat="1" applyFont="1" applyFill="1" applyBorder="1" applyAlignment="1">
      <alignment vertical="top" wrapText="1"/>
    </xf>
    <xf numFmtId="9" fontId="6" fillId="0" borderId="0" xfId="1" applyNumberFormat="1" applyFont="1" applyFill="1" applyBorder="1" applyAlignment="1">
      <alignment horizontal="center"/>
    </xf>
    <xf numFmtId="9" fontId="6" fillId="0" borderId="0" xfId="1" quotePrefix="1" applyNumberFormat="1" applyFont="1" applyFill="1" applyBorder="1" applyAlignment="1">
      <alignment horizontal="center"/>
    </xf>
    <xf numFmtId="170" fontId="6" fillId="0" borderId="19" xfId="2" applyNumberFormat="1" applyFont="1" applyFill="1" applyBorder="1" applyAlignment="1">
      <alignment horizontal="center"/>
    </xf>
    <xf numFmtId="49" fontId="5" fillId="0" borderId="8" xfId="0" applyNumberFormat="1" applyFont="1" applyFill="1" applyBorder="1" applyAlignment="1"/>
    <xf numFmtId="9" fontId="5" fillId="0" borderId="0" xfId="4" applyFont="1" applyFill="1" applyBorder="1" applyAlignment="1" applyProtection="1">
      <alignment horizontal="center"/>
    </xf>
    <xf numFmtId="9" fontId="6" fillId="0" borderId="0" xfId="1" applyNumberFormat="1" applyFont="1" applyFill="1" applyBorder="1" applyAlignment="1" applyProtection="1">
      <alignment horizontal="center"/>
    </xf>
    <xf numFmtId="9" fontId="6" fillId="0" borderId="9" xfId="1" applyNumberFormat="1" applyFont="1" applyFill="1" applyBorder="1" applyAlignment="1">
      <alignment horizontal="center"/>
    </xf>
    <xf numFmtId="170" fontId="6" fillId="0" borderId="9" xfId="2" applyNumberFormat="1" applyFont="1" applyFill="1" applyBorder="1" applyAlignment="1">
      <alignment horizontal="center"/>
    </xf>
    <xf numFmtId="49" fontId="7" fillId="2" borderId="2" xfId="0" applyNumberFormat="1" applyFont="1" applyFill="1" applyBorder="1" applyAlignment="1">
      <alignment horizontal="left"/>
    </xf>
    <xf numFmtId="9" fontId="14" fillId="2" borderId="3" xfId="1" applyNumberFormat="1" applyFont="1" applyFill="1" applyBorder="1" applyAlignment="1">
      <alignment horizontal="center"/>
    </xf>
    <xf numFmtId="169" fontId="14" fillId="2" borderId="3" xfId="1" applyNumberFormat="1" applyFont="1" applyFill="1" applyBorder="1" applyAlignment="1">
      <alignment horizontal="center"/>
    </xf>
    <xf numFmtId="49" fontId="5" fillId="2" borderId="2" xfId="0" applyNumberFormat="1" applyFont="1" applyFill="1" applyBorder="1" applyAlignment="1">
      <alignment horizontal="left"/>
    </xf>
    <xf numFmtId="9" fontId="6" fillId="2" borderId="3" xfId="1" applyNumberFormat="1" applyFont="1" applyFill="1" applyBorder="1" applyAlignment="1">
      <alignment horizontal="center"/>
    </xf>
    <xf numFmtId="9" fontId="6" fillId="2" borderId="3" xfId="1" quotePrefix="1" applyNumberFormat="1" applyFont="1" applyFill="1" applyBorder="1" applyAlignment="1">
      <alignment horizontal="center"/>
    </xf>
    <xf numFmtId="170" fontId="6" fillId="2" borderId="19" xfId="2" applyNumberFormat="1" applyFont="1" applyFill="1" applyBorder="1" applyAlignment="1">
      <alignment horizontal="center"/>
    </xf>
    <xf numFmtId="169" fontId="5" fillId="8" borderId="3" xfId="1" applyNumberFormat="1" applyFont="1" applyFill="1" applyBorder="1" applyAlignment="1">
      <alignment horizontal="center"/>
    </xf>
    <xf numFmtId="169" fontId="5" fillId="8" borderId="18" xfId="1" applyNumberFormat="1" applyFont="1" applyFill="1" applyBorder="1" applyAlignment="1">
      <alignment horizontal="center"/>
    </xf>
    <xf numFmtId="169" fontId="5" fillId="2" borderId="3" xfId="1" applyNumberFormat="1" applyFont="1" applyFill="1" applyBorder="1" applyAlignment="1">
      <alignment horizontal="center"/>
    </xf>
    <xf numFmtId="169" fontId="5" fillId="2" borderId="18" xfId="1" applyNumberFormat="1" applyFont="1" applyFill="1" applyBorder="1" applyAlignment="1">
      <alignment horizontal="center"/>
    </xf>
    <xf numFmtId="49" fontId="23" fillId="0" borderId="0" xfId="0" applyNumberFormat="1" applyFont="1" applyFill="1" applyBorder="1" applyAlignment="1">
      <alignment horizontal="left"/>
    </xf>
    <xf numFmtId="170" fontId="7" fillId="2" borderId="4" xfId="1" applyNumberFormat="1" applyFont="1" applyFill="1" applyBorder="1" applyAlignment="1">
      <alignment horizontal="center"/>
    </xf>
    <xf numFmtId="0" fontId="14" fillId="0" borderId="0" xfId="0" applyFont="1" applyFill="1" applyBorder="1" applyAlignment="1">
      <alignment horizontal="left"/>
    </xf>
    <xf numFmtId="49" fontId="21" fillId="0" borderId="0" xfId="0" applyNumberFormat="1" applyFont="1" applyFill="1" applyBorder="1" applyAlignment="1">
      <alignment horizontal="left"/>
    </xf>
    <xf numFmtId="0" fontId="0" fillId="0" borderId="10" xfId="0" applyFill="1" applyBorder="1"/>
    <xf numFmtId="0" fontId="6" fillId="0" borderId="9" xfId="0" applyFont="1" applyFill="1" applyBorder="1"/>
    <xf numFmtId="167" fontId="5" fillId="0" borderId="9" xfId="2" applyFont="1" applyFill="1" applyBorder="1"/>
    <xf numFmtId="170" fontId="6" fillId="0" borderId="0" xfId="2" applyNumberFormat="1" applyFont="1" applyFill="1" applyBorder="1" applyAlignment="1">
      <alignment horizontal="center"/>
    </xf>
    <xf numFmtId="167" fontId="6" fillId="0" borderId="9" xfId="2" applyFont="1" applyFill="1" applyBorder="1"/>
    <xf numFmtId="170" fontId="6" fillId="0" borderId="10" xfId="2" applyNumberFormat="1" applyFont="1" applyFill="1" applyBorder="1" applyAlignment="1">
      <alignment horizontal="center"/>
    </xf>
    <xf numFmtId="9" fontId="6" fillId="0" borderId="10" xfId="1" applyNumberFormat="1" applyFont="1" applyFill="1" applyBorder="1" applyAlignment="1">
      <alignment horizontal="center"/>
    </xf>
    <xf numFmtId="49" fontId="6" fillId="0" borderId="8" xfId="0" applyNumberFormat="1" applyFont="1" applyFill="1" applyBorder="1" applyAlignment="1">
      <alignment horizontal="left" indent="1"/>
    </xf>
    <xf numFmtId="49" fontId="6" fillId="0" borderId="8" xfId="2" applyNumberFormat="1" applyFont="1" applyFill="1" applyBorder="1" applyAlignment="1">
      <alignment horizontal="left" vertical="top" wrapText="1" indent="1"/>
    </xf>
    <xf numFmtId="49" fontId="5" fillId="0" borderId="8" xfId="2" quotePrefix="1" applyNumberFormat="1" applyFont="1" applyFill="1" applyBorder="1" applyAlignment="1">
      <alignment horizontal="left" vertical="top" wrapText="1" indent="1"/>
    </xf>
    <xf numFmtId="49" fontId="5" fillId="0" borderId="12" xfId="0" applyNumberFormat="1" applyFont="1" applyFill="1" applyBorder="1" applyAlignment="1">
      <alignment horizontal="left" indent="1"/>
    </xf>
    <xf numFmtId="170" fontId="6" fillId="0" borderId="4" xfId="2" applyNumberFormat="1" applyFont="1" applyFill="1" applyBorder="1" applyAlignment="1">
      <alignment horizontal="center"/>
    </xf>
    <xf numFmtId="170" fontId="6" fillId="0" borderId="4" xfId="0" applyNumberFormat="1" applyFont="1" applyFill="1" applyBorder="1"/>
    <xf numFmtId="49" fontId="5" fillId="2" borderId="3" xfId="2" applyNumberFormat="1" applyFont="1" applyFill="1" applyBorder="1" applyAlignment="1">
      <alignment horizontal="center"/>
    </xf>
    <xf numFmtId="170" fontId="5" fillId="2" borderId="3" xfId="2" applyNumberFormat="1" applyFont="1" applyFill="1" applyBorder="1" applyAlignment="1">
      <alignment horizontal="center"/>
    </xf>
    <xf numFmtId="0" fontId="13" fillId="2" borderId="18" xfId="0" applyFont="1" applyFill="1" applyBorder="1"/>
    <xf numFmtId="170" fontId="6" fillId="0" borderId="4" xfId="1" applyNumberFormat="1" applyFont="1" applyFill="1" applyBorder="1" applyAlignment="1">
      <alignment horizontal="center"/>
    </xf>
    <xf numFmtId="170" fontId="6" fillId="3" borderId="19" xfId="2" applyNumberFormat="1" applyFont="1" applyFill="1" applyBorder="1" applyAlignment="1" applyProtection="1">
      <alignment horizontal="center"/>
      <protection locked="0"/>
    </xf>
    <xf numFmtId="0" fontId="5" fillId="2" borderId="2" xfId="0" applyFont="1" applyFill="1" applyBorder="1" applyAlignment="1">
      <alignment horizontal="left"/>
    </xf>
    <xf numFmtId="0" fontId="5" fillId="3" borderId="19" xfId="2" applyNumberFormat="1" applyFont="1" applyFill="1" applyBorder="1" applyAlignment="1" applyProtection="1">
      <alignment horizontal="center"/>
      <protection locked="0"/>
    </xf>
    <xf numFmtId="167" fontId="5" fillId="0" borderId="19" xfId="2" applyFont="1" applyFill="1" applyBorder="1" applyAlignment="1">
      <alignment horizontal="left" vertical="top" wrapText="1"/>
    </xf>
    <xf numFmtId="169" fontId="5" fillId="0" borderId="19" xfId="1" applyNumberFormat="1" applyFont="1" applyFill="1" applyBorder="1" applyAlignment="1">
      <alignment horizontal="center"/>
    </xf>
    <xf numFmtId="0" fontId="5" fillId="0" borderId="19" xfId="1" applyNumberFormat="1" applyFont="1" applyFill="1" applyBorder="1" applyAlignment="1">
      <alignment horizontal="center"/>
    </xf>
    <xf numFmtId="167" fontId="5" fillId="0" borderId="19" xfId="2" applyNumberFormat="1" applyFont="1" applyFill="1" applyBorder="1" applyAlignment="1">
      <alignment horizontal="center"/>
    </xf>
    <xf numFmtId="174" fontId="5" fillId="3" borderId="19" xfId="0" applyNumberFormat="1" applyFont="1" applyFill="1" applyBorder="1" applyAlignment="1" applyProtection="1">
      <alignment horizontal="left"/>
      <protection locked="0"/>
    </xf>
    <xf numFmtId="1" fontId="5" fillId="3" borderId="19" xfId="1" applyNumberFormat="1" applyFont="1" applyFill="1" applyBorder="1" applyAlignment="1" applyProtection="1">
      <alignment horizontal="center"/>
      <protection locked="0"/>
    </xf>
    <xf numFmtId="0" fontId="5" fillId="3" borderId="19" xfId="1" applyNumberFormat="1" applyFont="1" applyFill="1" applyBorder="1" applyAlignment="1" applyProtection="1">
      <alignment horizontal="center"/>
      <protection locked="0"/>
    </xf>
    <xf numFmtId="169" fontId="13" fillId="4" borderId="0" xfId="1" applyNumberFormat="1" applyFont="1" applyFill="1" applyBorder="1" applyAlignment="1">
      <alignment horizontal="center" wrapText="1"/>
    </xf>
    <xf numFmtId="169" fontId="13" fillId="4" borderId="0" xfId="1" applyNumberFormat="1" applyFont="1" applyFill="1" applyBorder="1" applyAlignment="1">
      <alignment wrapText="1"/>
    </xf>
    <xf numFmtId="0" fontId="5" fillId="4" borderId="12" xfId="0" applyFont="1" applyFill="1" applyBorder="1" applyAlignment="1">
      <alignment horizontal="left"/>
    </xf>
    <xf numFmtId="169" fontId="6" fillId="4" borderId="10" xfId="1" applyNumberFormat="1" applyFont="1" applyFill="1" applyBorder="1" applyAlignment="1">
      <alignment horizontal="center"/>
    </xf>
    <xf numFmtId="169" fontId="6" fillId="4" borderId="11" xfId="1" applyNumberFormat="1" applyFont="1" applyFill="1" applyBorder="1" applyAlignment="1">
      <alignment horizontal="center"/>
    </xf>
    <xf numFmtId="169" fontId="5" fillId="4" borderId="0" xfId="1" applyNumberFormat="1" applyFont="1" applyFill="1" applyBorder="1" applyAlignment="1">
      <alignment horizontal="center" vertical="center"/>
    </xf>
    <xf numFmtId="170" fontId="6" fillId="0" borderId="0" xfId="1" applyNumberFormat="1" applyFont="1" applyFill="1" applyBorder="1" applyAlignment="1">
      <alignment horizontal="center"/>
    </xf>
    <xf numFmtId="170" fontId="5" fillId="0" borderId="0" xfId="1" applyNumberFormat="1" applyFont="1" applyFill="1" applyBorder="1" applyAlignment="1">
      <alignment horizontal="center"/>
    </xf>
    <xf numFmtId="170" fontId="6" fillId="2" borderId="3" xfId="1" applyNumberFormat="1" applyFont="1" applyFill="1" applyBorder="1" applyAlignment="1">
      <alignment horizontal="center"/>
    </xf>
    <xf numFmtId="49" fontId="3" fillId="2" borderId="8" xfId="2" applyNumberFormat="1" applyFont="1" applyFill="1" applyBorder="1" applyAlignment="1">
      <alignment horizontal="left" vertical="top" wrapText="1"/>
    </xf>
    <xf numFmtId="171" fontId="4" fillId="2" borderId="16" xfId="4" applyNumberFormat="1" applyFont="1" applyFill="1" applyBorder="1" applyAlignment="1">
      <alignment horizontal="center"/>
    </xf>
    <xf numFmtId="171" fontId="4" fillId="2" borderId="9" xfId="4" applyNumberFormat="1" applyFont="1" applyFill="1" applyBorder="1" applyAlignment="1">
      <alignment horizontal="center"/>
    </xf>
    <xf numFmtId="171" fontId="4" fillId="2" borderId="0" xfId="4" applyNumberFormat="1" applyFont="1" applyFill="1" applyBorder="1" applyAlignment="1">
      <alignment horizontal="center"/>
    </xf>
    <xf numFmtId="171" fontId="4" fillId="2" borderId="8" xfId="4" applyNumberFormat="1" applyFont="1" applyFill="1" applyBorder="1" applyAlignment="1">
      <alignment horizontal="center"/>
    </xf>
    <xf numFmtId="49" fontId="3" fillId="2" borderId="8" xfId="0" applyNumberFormat="1" applyFont="1" applyFill="1" applyBorder="1" applyAlignment="1">
      <alignment horizontal="left"/>
    </xf>
    <xf numFmtId="171" fontId="3" fillId="2" borderId="16" xfId="4" applyNumberFormat="1" applyFont="1" applyFill="1" applyBorder="1" applyAlignment="1">
      <alignment horizontal="center"/>
    </xf>
    <xf numFmtId="171" fontId="3" fillId="2" borderId="8" xfId="4" applyNumberFormat="1" applyFont="1" applyFill="1" applyBorder="1" applyAlignment="1">
      <alignment horizontal="center"/>
    </xf>
    <xf numFmtId="171" fontId="3" fillId="2" borderId="9" xfId="4" applyNumberFormat="1" applyFont="1" applyFill="1" applyBorder="1" applyAlignment="1">
      <alignment horizontal="center"/>
    </xf>
    <xf numFmtId="49" fontId="3" fillId="2" borderId="8" xfId="2" applyNumberFormat="1" applyFont="1" applyFill="1" applyBorder="1" applyAlignment="1">
      <alignment vertical="top" wrapText="1"/>
    </xf>
    <xf numFmtId="49" fontId="3" fillId="2" borderId="8" xfId="0" applyNumberFormat="1" applyFont="1" applyFill="1" applyBorder="1" applyAlignment="1"/>
    <xf numFmtId="171" fontId="3" fillId="2" borderId="0" xfId="4" applyNumberFormat="1" applyFont="1" applyFill="1" applyBorder="1" applyAlignment="1">
      <alignment horizontal="center"/>
    </xf>
    <xf numFmtId="49" fontId="3" fillId="2" borderId="22" xfId="0" applyNumberFormat="1" applyFont="1" applyFill="1" applyBorder="1" applyAlignment="1">
      <alignment horizontal="left"/>
    </xf>
    <xf numFmtId="171" fontId="4" fillId="2" borderId="22" xfId="4" applyNumberFormat="1" applyFont="1" applyFill="1" applyBorder="1" applyAlignment="1">
      <alignment horizontal="center"/>
    </xf>
    <xf numFmtId="171" fontId="4" fillId="2" borderId="14" xfId="4" applyNumberFormat="1" applyFont="1" applyFill="1" applyBorder="1" applyAlignment="1">
      <alignment horizontal="center"/>
    </xf>
    <xf numFmtId="171" fontId="4" fillId="2" borderId="13" xfId="4" applyNumberFormat="1" applyFont="1" applyFill="1" applyBorder="1" applyAlignment="1">
      <alignment horizontal="center"/>
    </xf>
    <xf numFmtId="171" fontId="4" fillId="2" borderId="23" xfId="4" applyNumberFormat="1" applyFont="1" applyFill="1" applyBorder="1" applyAlignment="1">
      <alignment horizontal="center"/>
    </xf>
    <xf numFmtId="49" fontId="3" fillId="2" borderId="23" xfId="0" applyNumberFormat="1" applyFont="1" applyFill="1" applyBorder="1" applyAlignment="1">
      <alignment horizontal="left"/>
    </xf>
    <xf numFmtId="167" fontId="4" fillId="4" borderId="0" xfId="2" applyFont="1" applyFill="1" applyBorder="1" applyAlignment="1">
      <alignment horizontal="center"/>
    </xf>
    <xf numFmtId="167" fontId="4" fillId="4" borderId="0" xfId="2" applyFont="1" applyFill="1" applyBorder="1"/>
    <xf numFmtId="167" fontId="6" fillId="3" borderId="19" xfId="2" applyNumberFormat="1" applyFont="1" applyFill="1" applyBorder="1" applyProtection="1">
      <protection locked="0"/>
    </xf>
    <xf numFmtId="0" fontId="4" fillId="0" borderId="17" xfId="0" applyFont="1" applyBorder="1" applyAlignment="1">
      <alignment horizontal="center"/>
    </xf>
    <xf numFmtId="167" fontId="1" fillId="4" borderId="9" xfId="2" applyFill="1" applyBorder="1" applyAlignment="1">
      <alignment horizontal="center"/>
    </xf>
    <xf numFmtId="0" fontId="3" fillId="8" borderId="6" xfId="0" applyFont="1" applyFill="1" applyBorder="1" applyAlignment="1">
      <alignment horizontal="center"/>
    </xf>
    <xf numFmtId="0" fontId="3" fillId="8" borderId="7" xfId="0" applyFont="1" applyFill="1" applyBorder="1" applyAlignment="1">
      <alignment horizontal="center"/>
    </xf>
    <xf numFmtId="49" fontId="5" fillId="2" borderId="12" xfId="0" applyNumberFormat="1" applyFont="1" applyFill="1" applyBorder="1"/>
    <xf numFmtId="0" fontId="5" fillId="8" borderId="11" xfId="0" applyFont="1" applyFill="1" applyBorder="1" applyAlignment="1">
      <alignment horizontal="center"/>
    </xf>
    <xf numFmtId="49" fontId="6" fillId="0" borderId="8" xfId="2" applyNumberFormat="1" applyFont="1" applyFill="1" applyBorder="1" applyAlignment="1">
      <alignment horizontal="right" vertical="top" wrapText="1"/>
    </xf>
    <xf numFmtId="167" fontId="1" fillId="4" borderId="9" xfId="2" applyFont="1" applyFill="1" applyBorder="1" applyAlignment="1">
      <alignment horizontal="center"/>
    </xf>
    <xf numFmtId="49" fontId="6" fillId="0" borderId="8" xfId="0" applyNumberFormat="1" applyFont="1" applyFill="1" applyBorder="1" applyAlignment="1">
      <alignment horizontal="right"/>
    </xf>
    <xf numFmtId="49" fontId="5" fillId="2" borderId="2" xfId="2" applyNumberFormat="1" applyFont="1" applyFill="1" applyBorder="1" applyAlignment="1">
      <alignment wrapText="1"/>
    </xf>
    <xf numFmtId="167" fontId="5" fillId="2" borderId="3" xfId="2" applyFont="1" applyFill="1" applyBorder="1" applyAlignment="1">
      <alignment horizontal="center"/>
    </xf>
    <xf numFmtId="49" fontId="3" fillId="2" borderId="12" xfId="0" applyNumberFormat="1" applyFont="1" applyFill="1" applyBorder="1"/>
    <xf numFmtId="167" fontId="3" fillId="2" borderId="3" xfId="2" applyFont="1" applyFill="1" applyBorder="1" applyAlignment="1">
      <alignment horizontal="center"/>
    </xf>
    <xf numFmtId="0" fontId="26" fillId="4" borderId="0" xfId="0" applyFont="1" applyFill="1"/>
    <xf numFmtId="0" fontId="26" fillId="4" borderId="0" xfId="0" quotePrefix="1" applyFont="1" applyFill="1" applyAlignment="1">
      <alignment horizontal="center"/>
    </xf>
    <xf numFmtId="49" fontId="27" fillId="0" borderId="8" xfId="0" applyNumberFormat="1" applyFont="1" applyFill="1" applyBorder="1" applyAlignment="1" applyProtection="1">
      <alignment horizontal="right"/>
      <protection locked="0"/>
    </xf>
    <xf numFmtId="0" fontId="19" fillId="0" borderId="0" xfId="0" applyFont="1" applyFill="1" applyBorder="1" applyAlignment="1">
      <alignment horizontal="center"/>
    </xf>
    <xf numFmtId="167" fontId="19" fillId="0" borderId="0" xfId="2" applyFont="1" applyFill="1" applyBorder="1" applyAlignment="1">
      <alignment horizontal="center"/>
    </xf>
    <xf numFmtId="167" fontId="20" fillId="2" borderId="0" xfId="2" applyFont="1" applyFill="1" applyBorder="1"/>
    <xf numFmtId="49" fontId="28" fillId="0" borderId="0" xfId="2" applyNumberFormat="1" applyFont="1" applyFill="1" applyBorder="1" applyAlignment="1">
      <alignment horizontal="left" wrapText="1"/>
    </xf>
    <xf numFmtId="0" fontId="9" fillId="0" borderId="0" xfId="0" applyFont="1" applyAlignment="1" applyProtection="1"/>
    <xf numFmtId="0" fontId="18" fillId="0" borderId="0" xfId="0" applyFont="1" applyFill="1" applyBorder="1" applyProtection="1"/>
    <xf numFmtId="10" fontId="18" fillId="0" borderId="0" xfId="0" applyNumberFormat="1" applyFont="1" applyFill="1" applyBorder="1" applyAlignment="1" applyProtection="1">
      <alignment horizontal="center"/>
    </xf>
    <xf numFmtId="0" fontId="5" fillId="0" borderId="0" xfId="0" applyFont="1" applyFill="1" applyBorder="1" applyProtection="1"/>
    <xf numFmtId="14" fontId="5" fillId="4" borderId="2" xfId="0" applyNumberFormat="1" applyFont="1" applyFill="1" applyBorder="1" applyAlignment="1" applyProtection="1"/>
    <xf numFmtId="14" fontId="5" fillId="4" borderId="3" xfId="0" applyNumberFormat="1" applyFont="1" applyFill="1" applyBorder="1" applyAlignment="1" applyProtection="1"/>
    <xf numFmtId="14" fontId="5" fillId="4" borderId="18" xfId="0" applyNumberFormat="1" applyFont="1" applyFill="1" applyBorder="1" applyAlignment="1" applyProtection="1"/>
    <xf numFmtId="10" fontId="5" fillId="0" borderId="0" xfId="0" applyNumberFormat="1" applyFont="1" applyFill="1" applyBorder="1" applyAlignment="1" applyProtection="1">
      <alignment horizontal="center"/>
    </xf>
    <xf numFmtId="1"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right"/>
    </xf>
    <xf numFmtId="49" fontId="6" fillId="2" borderId="19" xfId="0" applyNumberFormat="1" applyFont="1" applyFill="1" applyBorder="1" applyAlignment="1" applyProtection="1">
      <alignment horizontal="left" wrapText="1"/>
    </xf>
    <xf numFmtId="167" fontId="3" fillId="0" borderId="0" xfId="2" applyFont="1" applyFill="1" applyBorder="1" applyProtection="1"/>
    <xf numFmtId="49" fontId="29" fillId="2" borderId="19" xfId="2" applyNumberFormat="1" applyFont="1" applyFill="1" applyBorder="1" applyAlignment="1" applyProtection="1">
      <alignment horizontal="left" vertical="top" wrapText="1"/>
    </xf>
    <xf numFmtId="10" fontId="3" fillId="0" borderId="0" xfId="4" applyNumberFormat="1" applyFont="1" applyFill="1" applyBorder="1" applyAlignment="1" applyProtection="1">
      <alignment horizontal="center"/>
    </xf>
    <xf numFmtId="1" fontId="3" fillId="0" borderId="0" xfId="2" applyNumberFormat="1" applyFont="1" applyFill="1" applyBorder="1" applyAlignment="1" applyProtection="1">
      <alignment horizontal="center"/>
    </xf>
    <xf numFmtId="0" fontId="3" fillId="0" borderId="0" xfId="0" applyFont="1" applyFill="1" applyBorder="1" applyProtection="1"/>
    <xf numFmtId="49" fontId="6" fillId="2" borderId="15" xfId="2" applyNumberFormat="1" applyFont="1" applyFill="1" applyBorder="1" applyAlignment="1" applyProtection="1">
      <alignment horizontal="left" wrapText="1"/>
    </xf>
    <xf numFmtId="49" fontId="6" fillId="2" borderId="18" xfId="0" applyNumberFormat="1" applyFont="1" applyFill="1" applyBorder="1" applyAlignment="1" applyProtection="1">
      <alignment horizontal="left" wrapText="1"/>
    </xf>
    <xf numFmtId="0" fontId="5" fillId="3" borderId="18" xfId="2" applyNumberFormat="1" applyFont="1" applyFill="1" applyBorder="1" applyAlignment="1" applyProtection="1">
      <alignment horizontal="center"/>
      <protection locked="0"/>
    </xf>
    <xf numFmtId="1" fontId="5" fillId="2" borderId="18" xfId="4" applyNumberFormat="1" applyFont="1" applyFill="1" applyBorder="1" applyAlignment="1" applyProtection="1">
      <alignment horizontal="center"/>
    </xf>
    <xf numFmtId="0" fontId="5" fillId="3" borderId="3" xfId="2" applyNumberFormat="1" applyFont="1" applyFill="1" applyBorder="1" applyAlignment="1" applyProtection="1">
      <alignment horizontal="center"/>
      <protection locked="0"/>
    </xf>
    <xf numFmtId="49" fontId="29" fillId="2" borderId="19" xfId="0" applyNumberFormat="1" applyFont="1" applyFill="1" applyBorder="1" applyAlignment="1" applyProtection="1">
      <alignment horizontal="left" wrapText="1"/>
    </xf>
    <xf numFmtId="49" fontId="29" fillId="2" borderId="19" xfId="2" applyNumberFormat="1" applyFont="1" applyFill="1" applyBorder="1" applyAlignment="1" applyProtection="1">
      <alignment horizontal="left" wrapText="1"/>
    </xf>
    <xf numFmtId="49" fontId="6" fillId="0" borderId="0" xfId="0" applyNumberFormat="1" applyFont="1" applyFill="1" applyBorder="1" applyProtection="1"/>
    <xf numFmtId="49" fontId="6" fillId="2" borderId="19" xfId="0" applyNumberFormat="1" applyFont="1" applyFill="1" applyBorder="1" applyAlignment="1" applyProtection="1">
      <alignment horizontal="center" wrapText="1"/>
    </xf>
    <xf numFmtId="49" fontId="6" fillId="2" borderId="18" xfId="2" applyNumberFormat="1" applyFont="1" applyFill="1" applyBorder="1" applyAlignment="1" applyProtection="1">
      <alignment horizontal="center"/>
    </xf>
    <xf numFmtId="49" fontId="29" fillId="2" borderId="18" xfId="2" applyNumberFormat="1" applyFont="1" applyFill="1" applyBorder="1" applyAlignment="1" applyProtection="1">
      <alignment horizontal="center" wrapText="1"/>
    </xf>
    <xf numFmtId="49" fontId="6" fillId="0" borderId="0" xfId="4" applyNumberFormat="1" applyFont="1" applyFill="1" applyBorder="1" applyAlignment="1" applyProtection="1">
      <alignment horizontal="center"/>
    </xf>
    <xf numFmtId="49" fontId="6" fillId="0" borderId="0" xfId="2" applyNumberFormat="1" applyFont="1" applyFill="1" applyBorder="1" applyAlignment="1" applyProtection="1">
      <alignment horizontal="center"/>
    </xf>
    <xf numFmtId="0" fontId="4" fillId="0" borderId="0" xfId="0" applyFont="1" applyFill="1" applyBorder="1" applyProtection="1"/>
    <xf numFmtId="15" fontId="6" fillId="0" borderId="8" xfId="0" applyNumberFormat="1" applyFont="1" applyFill="1" applyBorder="1" applyAlignment="1" applyProtection="1">
      <alignment horizontal="center"/>
    </xf>
    <xf numFmtId="167" fontId="6" fillId="0" borderId="0" xfId="2" applyFont="1" applyFill="1" applyBorder="1" applyAlignment="1" applyProtection="1">
      <alignment horizontal="center"/>
    </xf>
    <xf numFmtId="17" fontId="6" fillId="0" borderId="9" xfId="2" applyNumberFormat="1" applyFont="1" applyFill="1" applyBorder="1" applyAlignment="1" applyProtection="1">
      <alignment horizontal="center"/>
    </xf>
    <xf numFmtId="10" fontId="6" fillId="0" borderId="0" xfId="4" applyNumberFormat="1" applyFont="1" applyFill="1" applyBorder="1" applyAlignment="1" applyProtection="1">
      <alignment horizontal="center"/>
    </xf>
    <xf numFmtId="1" fontId="6" fillId="0" borderId="0" xfId="2" applyNumberFormat="1" applyFont="1" applyFill="1" applyBorder="1" applyAlignment="1" applyProtection="1">
      <alignment horizontal="center"/>
    </xf>
    <xf numFmtId="0" fontId="6" fillId="0" borderId="0" xfId="0" applyFont="1" applyFill="1" applyBorder="1" applyProtection="1"/>
    <xf numFmtId="167" fontId="6" fillId="0" borderId="0" xfId="2" applyFont="1" applyFill="1" applyBorder="1" applyProtection="1"/>
    <xf numFmtId="10" fontId="1" fillId="0" borderId="0" xfId="4" applyNumberFormat="1" applyFill="1" applyBorder="1" applyAlignment="1" applyProtection="1">
      <alignment horizontal="center"/>
    </xf>
    <xf numFmtId="1" fontId="0" fillId="0" borderId="0" xfId="0" applyNumberFormat="1" applyFill="1" applyBorder="1" applyAlignment="1" applyProtection="1">
      <alignment horizontal="center"/>
    </xf>
    <xf numFmtId="0" fontId="0" fillId="0" borderId="0" xfId="0" applyFill="1" applyBorder="1" applyProtection="1"/>
    <xf numFmtId="10" fontId="0" fillId="0" borderId="0" xfId="0" applyNumberFormat="1" applyFill="1" applyBorder="1" applyAlignment="1" applyProtection="1">
      <alignment horizontal="center"/>
    </xf>
    <xf numFmtId="167" fontId="6" fillId="0" borderId="10" xfId="2" applyFont="1" applyFill="1" applyBorder="1" applyAlignment="1" applyProtection="1">
      <alignment horizontal="center"/>
    </xf>
    <xf numFmtId="17" fontId="6" fillId="0" borderId="11" xfId="2" applyNumberFormat="1" applyFont="1" applyFill="1" applyBorder="1" applyAlignment="1" applyProtection="1">
      <alignment horizontal="center"/>
    </xf>
    <xf numFmtId="0" fontId="5" fillId="4" borderId="3" xfId="2" applyNumberFormat="1" applyFont="1" applyFill="1" applyBorder="1" applyAlignment="1" applyProtection="1">
      <alignment horizontal="center"/>
    </xf>
    <xf numFmtId="0" fontId="5" fillId="4" borderId="0" xfId="0" applyFont="1" applyFill="1"/>
    <xf numFmtId="0" fontId="6" fillId="4" borderId="0" xfId="0" applyFont="1" applyFill="1"/>
    <xf numFmtId="0" fontId="30" fillId="0" borderId="0" xfId="3" applyFont="1" applyAlignment="1" applyProtection="1"/>
    <xf numFmtId="49" fontId="6" fillId="9" borderId="19" xfId="2" applyNumberFormat="1" applyFont="1" applyFill="1" applyBorder="1" applyAlignment="1" applyProtection="1">
      <alignment horizontal="left" vertical="top"/>
      <protection locked="0"/>
    </xf>
    <xf numFmtId="49" fontId="6" fillId="9" borderId="19" xfId="2" applyNumberFormat="1" applyFont="1" applyFill="1" applyBorder="1" applyAlignment="1" applyProtection="1">
      <alignment horizontal="left"/>
      <protection locked="0"/>
    </xf>
    <xf numFmtId="167" fontId="6" fillId="9" borderId="19" xfId="2" applyFont="1" applyFill="1" applyBorder="1" applyAlignment="1" applyProtection="1">
      <alignment horizontal="right"/>
      <protection locked="0"/>
    </xf>
    <xf numFmtId="17" fontId="6" fillId="9" borderId="19" xfId="2" applyNumberFormat="1" applyFont="1" applyFill="1" applyBorder="1" applyAlignment="1" applyProtection="1">
      <alignment horizontal="center"/>
      <protection locked="0"/>
    </xf>
    <xf numFmtId="10" fontId="6" fillId="9" borderId="19" xfId="4" applyNumberFormat="1" applyFont="1" applyFill="1" applyBorder="1" applyAlignment="1" applyProtection="1">
      <alignment horizontal="center"/>
      <protection locked="0"/>
    </xf>
    <xf numFmtId="1" fontId="6" fillId="9" borderId="19" xfId="2" applyNumberFormat="1" applyFont="1" applyFill="1" applyBorder="1" applyAlignment="1" applyProtection="1">
      <alignment horizontal="center"/>
      <protection locked="0"/>
    </xf>
    <xf numFmtId="49" fontId="16" fillId="0" borderId="0" xfId="2" applyNumberFormat="1" applyFont="1" applyFill="1" applyBorder="1" applyAlignment="1" applyProtection="1">
      <alignment vertical="top" wrapText="1"/>
    </xf>
    <xf numFmtId="165" fontId="4" fillId="0" borderId="0" xfId="2" applyNumberFormat="1" applyFont="1" applyAlignment="1">
      <alignment horizontal="center"/>
    </xf>
    <xf numFmtId="165" fontId="4" fillId="0" borderId="0" xfId="2" applyNumberFormat="1" applyFont="1"/>
    <xf numFmtId="165" fontId="4" fillId="4" borderId="3" xfId="2" applyNumberFormat="1" applyFont="1" applyFill="1" applyBorder="1"/>
    <xf numFmtId="165" fontId="4" fillId="4" borderId="4" xfId="2" applyNumberFormat="1" applyFont="1" applyFill="1" applyBorder="1"/>
    <xf numFmtId="165" fontId="4" fillId="0" borderId="0" xfId="0" applyNumberFormat="1" applyFont="1"/>
    <xf numFmtId="165" fontId="4" fillId="4" borderId="3" xfId="2" applyNumberFormat="1" applyFont="1" applyFill="1" applyBorder="1" applyAlignment="1">
      <alignment horizontal="center"/>
    </xf>
    <xf numFmtId="165" fontId="4" fillId="0" borderId="0" xfId="0" applyNumberFormat="1" applyFont="1" applyBorder="1" applyAlignment="1">
      <alignment horizontal="center"/>
    </xf>
    <xf numFmtId="165" fontId="4" fillId="0" borderId="0" xfId="0" applyNumberFormat="1" applyFont="1" applyAlignment="1">
      <alignment horizontal="center"/>
    </xf>
    <xf numFmtId="165" fontId="4" fillId="0" borderId="7" xfId="0" applyNumberFormat="1" applyFont="1" applyBorder="1"/>
    <xf numFmtId="165" fontId="4" fillId="0" borderId="11" xfId="0" applyNumberFormat="1" applyFont="1" applyBorder="1"/>
    <xf numFmtId="165" fontId="4" fillId="0" borderId="7" xfId="0" applyNumberFormat="1" applyFont="1" applyBorder="1" applyAlignment="1">
      <alignment horizontal="center"/>
    </xf>
    <xf numFmtId="165" fontId="4" fillId="0" borderId="11" xfId="0" applyNumberFormat="1" applyFont="1" applyBorder="1" applyAlignment="1">
      <alignment horizontal="center"/>
    </xf>
    <xf numFmtId="165" fontId="6" fillId="3" borderId="19" xfId="2" applyNumberFormat="1" applyFont="1" applyFill="1" applyBorder="1" applyProtection="1">
      <protection locked="0"/>
    </xf>
    <xf numFmtId="165" fontId="4" fillId="0" borderId="24" xfId="2" applyNumberFormat="1" applyFont="1" applyBorder="1"/>
    <xf numFmtId="165" fontId="4" fillId="4" borderId="19" xfId="2" applyNumberFormat="1" applyFont="1" applyFill="1" applyBorder="1"/>
    <xf numFmtId="165" fontId="4" fillId="4" borderId="0" xfId="2" applyNumberFormat="1" applyFont="1" applyFill="1" applyBorder="1"/>
    <xf numFmtId="165" fontId="4" fillId="4" borderId="26" xfId="2" applyNumberFormat="1" applyFont="1" applyFill="1" applyBorder="1"/>
    <xf numFmtId="165" fontId="4" fillId="4" borderId="25" xfId="2" applyNumberFormat="1" applyFont="1" applyFill="1" applyBorder="1"/>
    <xf numFmtId="166" fontId="4" fillId="2" borderId="0" xfId="2" applyNumberFormat="1" applyFont="1" applyFill="1" applyAlignment="1">
      <alignment horizontal="center"/>
    </xf>
    <xf numFmtId="165" fontId="4" fillId="4" borderId="19" xfId="2" applyNumberFormat="1" applyFont="1" applyFill="1" applyBorder="1" applyAlignment="1">
      <alignment horizontal="center"/>
    </xf>
    <xf numFmtId="165" fontId="4" fillId="4" borderId="0" xfId="2" applyNumberFormat="1" applyFont="1" applyFill="1" applyBorder="1" applyAlignment="1">
      <alignment horizontal="center"/>
    </xf>
    <xf numFmtId="165" fontId="4" fillId="4" borderId="15" xfId="2" applyNumberFormat="1" applyFont="1" applyFill="1" applyBorder="1" applyAlignment="1">
      <alignment horizontal="center"/>
    </xf>
    <xf numFmtId="165" fontId="4" fillId="4" borderId="17" xfId="2" applyNumberFormat="1" applyFont="1" applyFill="1" applyBorder="1" applyAlignment="1">
      <alignment horizontal="center"/>
    </xf>
    <xf numFmtId="165" fontId="4" fillId="0" borderId="4" xfId="2" applyNumberFormat="1" applyFont="1" applyBorder="1"/>
    <xf numFmtId="165" fontId="4" fillId="4" borderId="6" xfId="2" applyNumberFormat="1" applyFont="1" applyFill="1" applyBorder="1"/>
    <xf numFmtId="165" fontId="4" fillId="0" borderId="19" xfId="2" applyNumberFormat="1" applyFont="1" applyBorder="1"/>
    <xf numFmtId="165" fontId="4" fillId="4" borderId="4" xfId="2" applyNumberFormat="1" applyFont="1" applyFill="1" applyBorder="1" applyAlignment="1">
      <alignment horizontal="center"/>
    </xf>
    <xf numFmtId="165" fontId="4" fillId="4" borderId="15" xfId="2" applyNumberFormat="1" applyFont="1" applyFill="1" applyBorder="1"/>
    <xf numFmtId="165" fontId="4" fillId="4" borderId="17" xfId="2" applyNumberFormat="1" applyFont="1" applyFill="1" applyBorder="1"/>
    <xf numFmtId="165" fontId="6" fillId="3" borderId="15" xfId="2" applyNumberFormat="1" applyFont="1" applyFill="1" applyBorder="1" applyAlignment="1" applyProtection="1">
      <alignment horizontal="center"/>
      <protection locked="0"/>
    </xf>
    <xf numFmtId="165" fontId="6" fillId="3" borderId="16" xfId="2" applyNumberFormat="1" applyFont="1" applyFill="1" applyBorder="1" applyAlignment="1" applyProtection="1">
      <alignment horizontal="center"/>
      <protection locked="0"/>
    </xf>
    <xf numFmtId="165" fontId="6" fillId="3" borderId="17" xfId="2" applyNumberFormat="1" applyFont="1" applyFill="1" applyBorder="1" applyAlignment="1" applyProtection="1">
      <alignment horizontal="center"/>
      <protection locked="0"/>
    </xf>
    <xf numFmtId="165" fontId="5" fillId="2" borderId="4" xfId="2" applyNumberFormat="1" applyFont="1" applyFill="1" applyBorder="1" applyAlignment="1">
      <alignment horizontal="center"/>
    </xf>
    <xf numFmtId="165" fontId="6" fillId="0" borderId="1" xfId="2" applyNumberFormat="1" applyFont="1" applyBorder="1" applyProtection="1">
      <protection hidden="1"/>
    </xf>
    <xf numFmtId="165" fontId="6" fillId="0" borderId="0" xfId="2" applyNumberFormat="1" applyFont="1" applyProtection="1">
      <protection hidden="1"/>
    </xf>
    <xf numFmtId="165" fontId="6" fillId="0" borderId="0" xfId="2" applyNumberFormat="1" applyFont="1"/>
    <xf numFmtId="165" fontId="6" fillId="0" borderId="1" xfId="2" applyNumberFormat="1" applyFont="1" applyBorder="1"/>
    <xf numFmtId="0" fontId="31" fillId="0" borderId="0" xfId="0" applyFont="1"/>
    <xf numFmtId="0" fontId="1" fillId="0" borderId="0" xfId="0" applyFont="1"/>
    <xf numFmtId="0" fontId="6" fillId="0" borderId="0" xfId="0" applyFont="1"/>
    <xf numFmtId="0" fontId="5" fillId="0" borderId="0" xfId="0" applyFont="1"/>
    <xf numFmtId="0" fontId="30" fillId="4" borderId="0" xfId="3" applyFont="1" applyFill="1" applyAlignment="1" applyProtection="1"/>
    <xf numFmtId="42" fontId="5" fillId="2" borderId="20" xfId="2" applyNumberFormat="1" applyFont="1" applyFill="1" applyBorder="1" applyAlignment="1">
      <alignment horizontal="right"/>
    </xf>
    <xf numFmtId="42" fontId="5" fillId="2" borderId="21" xfId="2" applyNumberFormat="1" applyFont="1" applyFill="1" applyBorder="1" applyAlignment="1">
      <alignment horizontal="right"/>
    </xf>
    <xf numFmtId="42" fontId="5" fillId="3" borderId="4" xfId="2" applyNumberFormat="1" applyFont="1" applyFill="1" applyBorder="1" applyAlignment="1" applyProtection="1">
      <alignment horizontal="center"/>
      <protection locked="0"/>
    </xf>
    <xf numFmtId="42" fontId="5" fillId="0" borderId="4" xfId="2" applyNumberFormat="1" applyFont="1" applyFill="1" applyBorder="1" applyAlignment="1">
      <alignment horizontal="center"/>
    </xf>
    <xf numFmtId="42" fontId="6" fillId="3" borderId="19" xfId="2" applyNumberFormat="1" applyFont="1" applyFill="1" applyBorder="1" applyAlignment="1" applyProtection="1">
      <alignment horizontal="center"/>
      <protection locked="0"/>
    </xf>
    <xf numFmtId="42" fontId="6" fillId="0" borderId="19" xfId="2" applyNumberFormat="1" applyFont="1" applyFill="1" applyBorder="1" applyAlignment="1">
      <alignment horizontal="center"/>
    </xf>
    <xf numFmtId="42" fontId="6" fillId="0" borderId="0" xfId="1" applyNumberFormat="1" applyFont="1" applyFill="1" applyBorder="1" applyAlignment="1">
      <alignment horizontal="center"/>
    </xf>
    <xf numFmtId="42" fontId="6" fillId="4" borderId="5" xfId="2" applyNumberFormat="1" applyFont="1" applyFill="1" applyBorder="1" applyAlignment="1" applyProtection="1">
      <alignment horizontal="center"/>
    </xf>
    <xf numFmtId="42" fontId="6" fillId="4" borderId="8" xfId="2" applyNumberFormat="1" applyFont="1" applyFill="1" applyBorder="1" applyAlignment="1" applyProtection="1">
      <alignment horizontal="center"/>
    </xf>
    <xf numFmtId="42" fontId="6" fillId="4" borderId="12" xfId="2" applyNumberFormat="1" applyFont="1" applyFill="1" applyBorder="1" applyAlignment="1" applyProtection="1">
      <alignment horizontal="center"/>
    </xf>
    <xf numFmtId="42" fontId="6" fillId="4" borderId="7" xfId="2" applyNumberFormat="1" applyFont="1" applyFill="1" applyBorder="1" applyAlignment="1" applyProtection="1">
      <alignment horizontal="center"/>
    </xf>
    <xf numFmtId="42" fontId="6" fillId="4" borderId="9" xfId="2" applyNumberFormat="1" applyFont="1" applyFill="1" applyBorder="1" applyAlignment="1" applyProtection="1">
      <alignment horizontal="center"/>
    </xf>
    <xf numFmtId="42" fontId="6" fillId="4" borderId="11" xfId="2" applyNumberFormat="1" applyFont="1" applyFill="1" applyBorder="1" applyAlignment="1" applyProtection="1">
      <alignment horizontal="center"/>
    </xf>
    <xf numFmtId="42" fontId="6" fillId="3" borderId="15" xfId="2" applyNumberFormat="1" applyFont="1" applyFill="1" applyBorder="1" applyAlignment="1" applyProtection="1">
      <alignment horizontal="center"/>
      <protection locked="0"/>
    </xf>
    <xf numFmtId="42" fontId="6" fillId="3" borderId="16" xfId="2" applyNumberFormat="1" applyFont="1" applyFill="1" applyBorder="1" applyAlignment="1" applyProtection="1">
      <alignment horizontal="center"/>
      <protection locked="0"/>
    </xf>
    <xf numFmtId="42" fontId="6" fillId="3" borderId="17" xfId="2" applyNumberFormat="1" applyFont="1" applyFill="1" applyBorder="1" applyAlignment="1" applyProtection="1">
      <alignment horizontal="center"/>
      <protection locked="0"/>
    </xf>
    <xf numFmtId="42" fontId="6" fillId="4" borderId="7" xfId="2" applyNumberFormat="1" applyFont="1" applyFill="1" applyBorder="1" applyAlignment="1">
      <alignment horizontal="left"/>
    </xf>
    <xf numFmtId="42" fontId="6" fillId="4" borderId="9" xfId="2" applyNumberFormat="1" applyFont="1" applyFill="1" applyBorder="1" applyAlignment="1">
      <alignment horizontal="left"/>
    </xf>
    <xf numFmtId="42" fontId="6" fillId="4" borderId="11" xfId="2" applyNumberFormat="1" applyFont="1" applyFill="1" applyBorder="1" applyAlignment="1">
      <alignment horizontal="left"/>
    </xf>
    <xf numFmtId="42" fontId="24" fillId="0" borderId="4" xfId="2" applyNumberFormat="1" applyFont="1" applyFill="1" applyBorder="1" applyAlignment="1">
      <alignment horizontal="center"/>
    </xf>
    <xf numFmtId="42" fontId="19" fillId="0" borderId="4" xfId="2" applyNumberFormat="1" applyFont="1" applyFill="1" applyBorder="1" applyAlignment="1">
      <alignment horizontal="center"/>
    </xf>
    <xf numFmtId="42" fontId="7" fillId="0" borderId="4" xfId="2" applyNumberFormat="1" applyFont="1" applyFill="1" applyBorder="1" applyAlignment="1">
      <alignment horizontal="center"/>
    </xf>
    <xf numFmtId="42" fontId="7" fillId="0" borderId="4" xfId="0" applyNumberFormat="1" applyFont="1" applyFill="1" applyBorder="1"/>
    <xf numFmtId="42" fontId="6" fillId="3" borderId="9" xfId="2" applyNumberFormat="1" applyFont="1" applyFill="1" applyBorder="1" applyAlignment="1" applyProtection="1">
      <alignment horizontal="center"/>
      <protection locked="0"/>
    </xf>
    <xf numFmtId="42" fontId="6" fillId="3" borderId="11" xfId="2" applyNumberFormat="1" applyFont="1" applyFill="1" applyBorder="1" applyAlignment="1" applyProtection="1">
      <alignment horizontal="center"/>
      <protection locked="0"/>
    </xf>
    <xf numFmtId="42" fontId="6" fillId="3" borderId="9" xfId="2" applyNumberFormat="1" applyFont="1" applyFill="1" applyBorder="1" applyAlignment="1" applyProtection="1">
      <protection locked="0"/>
    </xf>
    <xf numFmtId="42" fontId="6" fillId="3" borderId="11" xfId="2" applyNumberFormat="1" applyFont="1" applyFill="1" applyBorder="1" applyAlignment="1" applyProtection="1">
      <protection locked="0"/>
    </xf>
    <xf numFmtId="42" fontId="6" fillId="0" borderId="9" xfId="2" applyNumberFormat="1" applyFont="1" applyFill="1" applyBorder="1" applyAlignment="1" applyProtection="1"/>
    <xf numFmtId="42" fontId="6" fillId="0" borderId="9" xfId="2" applyNumberFormat="1" applyFont="1" applyFill="1" applyBorder="1" applyAlignment="1"/>
    <xf numFmtId="42" fontId="6" fillId="3" borderId="0" xfId="2" applyNumberFormat="1" applyFont="1" applyFill="1" applyProtection="1">
      <protection locked="0"/>
    </xf>
    <xf numFmtId="42" fontId="6" fillId="0" borderId="0" xfId="2" applyNumberFormat="1" applyFont="1" applyProtection="1">
      <protection hidden="1"/>
    </xf>
    <xf numFmtId="42" fontId="6" fillId="0" borderId="0" xfId="2" applyNumberFormat="1" applyFont="1"/>
    <xf numFmtId="0" fontId="32" fillId="0" borderId="0" xfId="3" applyFont="1" applyAlignment="1" applyProtection="1"/>
    <xf numFmtId="0" fontId="9" fillId="0" borderId="0" xfId="0" applyFont="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172" fontId="7" fillId="3" borderId="19" xfId="0" applyNumberFormat="1" applyFont="1" applyFill="1" applyBorder="1" applyAlignment="1" applyProtection="1">
      <alignment horizontal="center"/>
      <protection locked="0"/>
    </xf>
    <xf numFmtId="0" fontId="18" fillId="2" borderId="2" xfId="0" applyFont="1" applyFill="1" applyBorder="1" applyAlignment="1">
      <alignment horizontal="center"/>
    </xf>
    <xf numFmtId="0" fontId="18" fillId="2" borderId="3" xfId="0" applyFont="1" applyFill="1" applyBorder="1" applyAlignment="1">
      <alignment horizontal="center"/>
    </xf>
    <xf numFmtId="0" fontId="18" fillId="2" borderId="18" xfId="0" applyFont="1" applyFill="1" applyBorder="1" applyAlignment="1">
      <alignment horizontal="center"/>
    </xf>
    <xf numFmtId="172" fontId="14" fillId="3" borderId="19" xfId="0" applyNumberFormat="1" applyFont="1" applyFill="1" applyBorder="1" applyAlignment="1" applyProtection="1">
      <alignment horizontal="left"/>
      <protection locked="0"/>
    </xf>
    <xf numFmtId="0" fontId="15" fillId="4" borderId="8" xfId="0" applyFont="1" applyFill="1" applyBorder="1" applyAlignment="1">
      <alignment horizontal="left" wrapText="1"/>
    </xf>
    <xf numFmtId="0" fontId="15" fillId="4" borderId="0" xfId="0" applyFont="1" applyFill="1" applyBorder="1" applyAlignment="1">
      <alignment horizontal="left" wrapText="1"/>
    </xf>
    <xf numFmtId="0" fontId="15" fillId="4" borderId="9" xfId="0" applyFont="1" applyFill="1" applyBorder="1" applyAlignment="1">
      <alignment horizontal="left" wrapText="1"/>
    </xf>
    <xf numFmtId="0" fontId="15" fillId="4" borderId="34" xfId="0" applyFont="1" applyFill="1" applyBorder="1" applyAlignment="1">
      <alignment horizontal="left" wrapText="1"/>
    </xf>
    <xf numFmtId="0" fontId="15" fillId="4" borderId="35" xfId="0" applyFont="1" applyFill="1" applyBorder="1" applyAlignment="1">
      <alignment horizontal="left" wrapText="1"/>
    </xf>
    <xf numFmtId="0" fontId="15" fillId="4" borderId="36" xfId="0" applyFont="1" applyFill="1" applyBorder="1" applyAlignment="1">
      <alignment horizontal="left" wrapText="1"/>
    </xf>
    <xf numFmtId="49" fontId="11" fillId="2" borderId="2" xfId="0" applyNumberFormat="1" applyFont="1" applyFill="1" applyBorder="1" applyAlignment="1">
      <alignment horizontal="center"/>
    </xf>
    <xf numFmtId="49" fontId="11" fillId="2" borderId="3" xfId="0" applyNumberFormat="1" applyFont="1" applyFill="1" applyBorder="1" applyAlignment="1">
      <alignment horizontal="center"/>
    </xf>
    <xf numFmtId="49" fontId="11" fillId="2" borderId="18" xfId="0" applyNumberFormat="1" applyFont="1" applyFill="1" applyBorder="1" applyAlignment="1">
      <alignment horizontal="center"/>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172" fontId="7" fillId="3" borderId="2" xfId="0" applyNumberFormat="1" applyFont="1" applyFill="1" applyBorder="1" applyAlignment="1" applyProtection="1">
      <alignment horizontal="center"/>
      <protection locked="0"/>
    </xf>
    <xf numFmtId="172" fontId="7" fillId="3" borderId="3" xfId="0" applyNumberFormat="1" applyFont="1" applyFill="1" applyBorder="1" applyAlignment="1" applyProtection="1">
      <alignment horizontal="center"/>
      <protection locked="0"/>
    </xf>
    <xf numFmtId="172" fontId="7" fillId="3" borderId="18" xfId="0" applyNumberFormat="1" applyFont="1" applyFill="1" applyBorder="1" applyAlignment="1" applyProtection="1">
      <alignment horizontal="center"/>
      <protection locked="0"/>
    </xf>
    <xf numFmtId="0" fontId="18" fillId="2" borderId="5" xfId="0" applyFont="1" applyFill="1" applyBorder="1" applyAlignment="1">
      <alignment horizontal="center"/>
    </xf>
    <xf numFmtId="0" fontId="18" fillId="2" borderId="6" xfId="0" applyFont="1" applyFill="1" applyBorder="1" applyAlignment="1">
      <alignment horizontal="center"/>
    </xf>
    <xf numFmtId="0" fontId="18" fillId="2" borderId="7" xfId="0" applyFont="1" applyFill="1" applyBorder="1" applyAlignment="1">
      <alignment horizontal="center"/>
    </xf>
    <xf numFmtId="49" fontId="6" fillId="2" borderId="2" xfId="2" applyNumberFormat="1" applyFont="1" applyFill="1" applyBorder="1" applyAlignment="1" applyProtection="1">
      <alignment horizontal="center"/>
    </xf>
    <xf numFmtId="49" fontId="6" fillId="2" borderId="18" xfId="2" applyNumberFormat="1" applyFont="1" applyFill="1" applyBorder="1" applyAlignment="1" applyProtection="1">
      <alignment horizontal="center"/>
    </xf>
    <xf numFmtId="42" fontId="5" fillId="3" borderId="19" xfId="2" applyNumberFormat="1"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5" fillId="3" borderId="18" xfId="0" applyFont="1" applyFill="1" applyBorder="1" applyAlignment="1" applyProtection="1">
      <alignment horizontal="center"/>
    </xf>
    <xf numFmtId="1" fontId="19" fillId="0" borderId="2" xfId="0" applyNumberFormat="1" applyFont="1" applyFill="1" applyBorder="1" applyAlignment="1" applyProtection="1">
      <alignment horizontal="center"/>
    </xf>
    <xf numFmtId="1" fontId="19" fillId="0" borderId="18" xfId="0" applyNumberFormat="1" applyFont="1" applyFill="1" applyBorder="1" applyAlignment="1" applyProtection="1">
      <alignment horizontal="center"/>
    </xf>
    <xf numFmtId="175" fontId="5" fillId="3" borderId="2" xfId="2" applyNumberFormat="1" applyFont="1" applyFill="1" applyBorder="1" applyAlignment="1" applyProtection="1">
      <alignment horizontal="center"/>
      <protection locked="0"/>
    </xf>
    <xf numFmtId="175" fontId="5" fillId="3" borderId="18" xfId="2" applyNumberFormat="1" applyFont="1" applyFill="1" applyBorder="1" applyAlignment="1" applyProtection="1">
      <alignment horizontal="center"/>
      <protection locked="0"/>
    </xf>
    <xf numFmtId="0" fontId="9" fillId="0" borderId="0" xfId="0" applyFont="1" applyAlignment="1" applyProtection="1">
      <alignment horizontal="center"/>
    </xf>
    <xf numFmtId="173" fontId="5" fillId="3" borderId="2" xfId="4" applyNumberFormat="1" applyFont="1" applyFill="1" applyBorder="1" applyAlignment="1" applyProtection="1">
      <alignment horizontal="center"/>
      <protection locked="0"/>
    </xf>
    <xf numFmtId="173" fontId="5" fillId="3" borderId="18" xfId="4" applyNumberFormat="1" applyFont="1" applyFill="1" applyBorder="1" applyAlignment="1" applyProtection="1">
      <alignment horizontal="center"/>
      <protection locked="0"/>
    </xf>
    <xf numFmtId="0" fontId="18" fillId="2" borderId="2" xfId="0" applyFont="1" applyFill="1" applyBorder="1" applyAlignment="1" applyProtection="1">
      <alignment horizontal="center"/>
    </xf>
    <xf numFmtId="0" fontId="18" fillId="2" borderId="3" xfId="0" applyFont="1" applyFill="1" applyBorder="1" applyAlignment="1" applyProtection="1">
      <alignment horizontal="center"/>
    </xf>
    <xf numFmtId="0" fontId="18" fillId="2" borderId="18" xfId="0" applyFont="1" applyFill="1" applyBorder="1" applyAlignment="1" applyProtection="1">
      <alignment horizontal="center"/>
    </xf>
    <xf numFmtId="49" fontId="5" fillId="3" borderId="2" xfId="2" applyNumberFormat="1" applyFont="1" applyFill="1" applyBorder="1" applyAlignment="1" applyProtection="1">
      <alignment horizontal="center" vertical="top" wrapText="1"/>
      <protection locked="0"/>
    </xf>
    <xf numFmtId="49" fontId="5" fillId="3" borderId="3" xfId="2" applyNumberFormat="1" applyFont="1" applyFill="1" applyBorder="1" applyAlignment="1" applyProtection="1">
      <alignment horizontal="center" vertical="top" wrapText="1"/>
      <protection locked="0"/>
    </xf>
    <xf numFmtId="49" fontId="5" fillId="3" borderId="18" xfId="2" applyNumberFormat="1" applyFont="1" applyFill="1" applyBorder="1" applyAlignment="1" applyProtection="1">
      <alignment horizontal="center" vertical="top" wrapText="1"/>
      <protection locked="0"/>
    </xf>
    <xf numFmtId="49" fontId="5" fillId="3" borderId="19" xfId="2" applyNumberFormat="1" applyFont="1" applyFill="1" applyBorder="1" applyAlignment="1" applyProtection="1">
      <alignment horizontal="center"/>
      <protection locked="0"/>
    </xf>
    <xf numFmtId="167" fontId="5" fillId="3" borderId="2" xfId="2" applyFont="1" applyFill="1" applyBorder="1" applyAlignment="1" applyProtection="1">
      <alignment horizontal="center"/>
      <protection locked="0"/>
    </xf>
    <xf numFmtId="167" fontId="5" fillId="3" borderId="18" xfId="2" applyFont="1" applyFill="1" applyBorder="1" applyAlignment="1" applyProtection="1">
      <alignment horizontal="center"/>
      <protection locked="0"/>
    </xf>
    <xf numFmtId="42" fontId="5" fillId="4" borderId="2" xfId="2" applyNumberFormat="1" applyFont="1" applyFill="1" applyBorder="1" applyAlignment="1" applyProtection="1">
      <alignment horizontal="center"/>
    </xf>
    <xf numFmtId="42" fontId="5" fillId="4" borderId="18" xfId="2" applyNumberFormat="1" applyFont="1" applyFill="1" applyBorder="1" applyAlignment="1" applyProtection="1">
      <alignment horizontal="center"/>
    </xf>
    <xf numFmtId="49" fontId="7" fillId="0" borderId="8" xfId="0" applyNumberFormat="1" applyFont="1" applyFill="1" applyBorder="1" applyAlignment="1">
      <alignment horizontal="left" indent="1"/>
    </xf>
    <xf numFmtId="49" fontId="7" fillId="0" borderId="0" xfId="0" applyNumberFormat="1" applyFont="1" applyFill="1" applyBorder="1" applyAlignment="1">
      <alignment horizontal="left" indent="1"/>
    </xf>
    <xf numFmtId="49" fontId="7" fillId="0" borderId="27" xfId="0" applyNumberFormat="1" applyFont="1" applyFill="1" applyBorder="1" applyAlignment="1">
      <alignment horizontal="left" indent="1"/>
    </xf>
    <xf numFmtId="49" fontId="7" fillId="0" borderId="28" xfId="0" applyNumberFormat="1" applyFont="1" applyFill="1" applyBorder="1" applyAlignment="1">
      <alignment horizontal="left" indent="1"/>
    </xf>
    <xf numFmtId="49" fontId="7" fillId="0" borderId="29" xfId="0" applyNumberFormat="1" applyFont="1" applyFill="1" applyBorder="1" applyAlignment="1">
      <alignment horizontal="left" indent="1"/>
    </xf>
    <xf numFmtId="49" fontId="7" fillId="0" borderId="30" xfId="0" applyNumberFormat="1" applyFont="1" applyFill="1" applyBorder="1" applyAlignment="1">
      <alignment horizontal="left" inden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18" xfId="0" applyFont="1" applyFill="1" applyBorder="1" applyAlignment="1">
      <alignment horizontal="center"/>
    </xf>
    <xf numFmtId="49" fontId="7" fillId="2" borderId="31" xfId="0" applyNumberFormat="1" applyFont="1" applyFill="1" applyBorder="1" applyAlignment="1">
      <alignment horizontal="center"/>
    </xf>
    <xf numFmtId="49" fontId="7" fillId="2" borderId="32" xfId="0" applyNumberFormat="1" applyFont="1" applyFill="1" applyBorder="1" applyAlignment="1">
      <alignment horizontal="center"/>
    </xf>
    <xf numFmtId="49" fontId="7" fillId="2" borderId="33" xfId="0" applyNumberFormat="1" applyFont="1" applyFill="1" applyBorder="1" applyAlignment="1">
      <alignment horizontal="center"/>
    </xf>
    <xf numFmtId="49" fontId="19" fillId="0" borderId="2" xfId="0" applyNumberFormat="1" applyFont="1" applyFill="1" applyBorder="1" applyAlignment="1">
      <alignment horizontal="left"/>
    </xf>
    <xf numFmtId="49" fontId="19" fillId="0" borderId="3" xfId="0" applyNumberFormat="1" applyFont="1" applyFill="1" applyBorder="1" applyAlignment="1">
      <alignment horizontal="left"/>
    </xf>
    <xf numFmtId="0" fontId="5" fillId="0" borderId="0" xfId="0" applyFont="1" applyFill="1" applyAlignment="1" applyProtection="1">
      <alignment horizontal="left"/>
      <protection hidden="1"/>
    </xf>
    <xf numFmtId="14" fontId="5" fillId="4" borderId="5" xfId="0" applyNumberFormat="1" applyFont="1" applyFill="1" applyBorder="1" applyAlignment="1">
      <alignment horizontal="center"/>
    </xf>
    <xf numFmtId="14" fontId="5" fillId="4" borderId="6" xfId="0" applyNumberFormat="1" applyFont="1" applyFill="1" applyBorder="1" applyAlignment="1">
      <alignment horizontal="center"/>
    </xf>
    <xf numFmtId="14" fontId="5" fillId="4" borderId="7" xfId="0" applyNumberFormat="1" applyFont="1" applyFill="1" applyBorder="1" applyAlignment="1">
      <alignment horizontal="center"/>
    </xf>
    <xf numFmtId="0" fontId="5" fillId="0" borderId="0" xfId="0"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200" b="1" i="0" u="none" strike="noStrike" baseline="0">
                <a:solidFill>
                  <a:srgbClr val="000000"/>
                </a:solidFill>
                <a:latin typeface="Arial"/>
                <a:ea typeface="Arial"/>
                <a:cs typeface="Arial"/>
              </a:defRPr>
            </a:pPr>
            <a:r>
              <a:rPr lang="en-NZ"/>
              <a:t>Budget Expense Distribution</a:t>
            </a:r>
          </a:p>
        </c:rich>
      </c:tx>
      <c:layout>
        <c:manualLayout>
          <c:xMode val="edge"/>
          <c:yMode val="edge"/>
          <c:x val="0.37402882468872883"/>
          <c:y val="1.9575792554726471E-2"/>
        </c:manualLayout>
      </c:layout>
      <c:overlay val="0"/>
      <c:spPr>
        <a:noFill/>
        <a:ln w="25400">
          <a:noFill/>
        </a:ln>
      </c:spPr>
    </c:title>
    <c:autoTitleDeleted val="0"/>
    <c:plotArea>
      <c:layout>
        <c:manualLayout>
          <c:layoutTarget val="inner"/>
          <c:xMode val="edge"/>
          <c:yMode val="edge"/>
          <c:x val="0.293007769145394"/>
          <c:y val="0.23980424143556281"/>
          <c:w val="0.41398446170921199"/>
          <c:h val="0.60848287112561172"/>
        </c:manualLayout>
      </c:layout>
      <c:pieChart>
        <c:varyColors val="1"/>
        <c:ser>
          <c:idx val="0"/>
          <c:order val="0"/>
          <c:tx>
            <c:v>January</c:v>
          </c:tx>
          <c:spPr>
            <a:solidFill>
              <a:srgbClr val="9999FF"/>
            </a:solidFill>
            <a:ln w="12700">
              <a:solidFill>
                <a:srgbClr val="000000"/>
              </a:solidFill>
              <a:prstDash val="solid"/>
            </a:ln>
          </c:spPr>
          <c:explosion val="25"/>
          <c:dPt>
            <c:idx val="0"/>
            <c:bubble3D val="0"/>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summary'!$C$6:$P$6</c:f>
              <c:numCache>
                <c:formatCode>_("$"* #,##0_);_("$"* \(#,##0\);_("$"* "-"_);_(@_)</c:formatCode>
                <c:ptCount val="14"/>
              </c:numCache>
            </c:numRef>
          </c:val>
        </c:ser>
        <c:ser>
          <c:idx val="1"/>
          <c:order val="1"/>
          <c:tx>
            <c:v>Febuary</c:v>
          </c:tx>
          <c:spPr>
            <a:solidFill>
              <a:srgbClr val="993366"/>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summary'!$C$7:$P$7</c:f>
              <c:numCache>
                <c:formatCode>_("$"* #,##0_);_("$"* \(#,##0\);_("$"* "-"_);_(@_)</c:formatCode>
                <c:ptCount val="14"/>
              </c:numCache>
            </c:numRef>
          </c:val>
        </c:ser>
        <c:ser>
          <c:idx val="2"/>
          <c:order val="2"/>
          <c:tx>
            <c:v>March</c:v>
          </c:tx>
          <c:spPr>
            <a:solidFill>
              <a:srgbClr val="FFFFCC"/>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summary'!$C$8:$P$8</c:f>
              <c:numCache>
                <c:formatCode>_("$"* #,##0_);_("$"* \(#,##0\);_("$"* "-"_);_(@_)</c:formatCode>
                <c:ptCount val="14"/>
              </c:numCache>
            </c:numRef>
          </c:val>
        </c:ser>
        <c:ser>
          <c:idx val="3"/>
          <c:order val="3"/>
          <c:tx>
            <c:v>April</c:v>
          </c:tx>
          <c:spPr>
            <a:solidFill>
              <a:srgbClr val="CCFFFF"/>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summary'!$C$9:$P$9</c:f>
              <c:numCache>
                <c:formatCode>_("$"* #,##0_);_("$"* \(#,##0\);_("$"* "-"_);_(@_)</c:formatCode>
                <c:ptCount val="14"/>
              </c:numCache>
            </c:numRef>
          </c:val>
        </c:ser>
        <c:ser>
          <c:idx val="4"/>
          <c:order val="4"/>
          <c:tx>
            <c:v>May</c:v>
          </c:tx>
          <c:spPr>
            <a:solidFill>
              <a:srgbClr val="660066"/>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summary'!$C$10:$P$10</c:f>
              <c:numCache>
                <c:formatCode>_("$"* #,##0_);_("$"* \(#,##0\);_("$"* "-"_);_(@_)</c:formatCode>
                <c:ptCount val="14"/>
              </c:numCache>
            </c:numRef>
          </c:val>
        </c:ser>
        <c:ser>
          <c:idx val="5"/>
          <c:order val="5"/>
          <c:tx>
            <c:v>June</c:v>
          </c:tx>
          <c:spPr>
            <a:solidFill>
              <a:srgbClr val="FF8080"/>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summary'!$C$11:$P$11</c:f>
              <c:numCache>
                <c:formatCode>_("$"* #,##0_);_("$"* \(#,##0\);_("$"* "-"_);_(@_)</c:formatCode>
                <c:ptCount val="14"/>
              </c:numCache>
            </c:numRef>
          </c:val>
        </c:ser>
        <c:ser>
          <c:idx val="6"/>
          <c:order val="6"/>
          <c:tx>
            <c:v>July</c:v>
          </c:tx>
          <c:spPr>
            <a:solidFill>
              <a:srgbClr val="0066CC"/>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summary'!$C$12:$P$12</c:f>
              <c:numCache>
                <c:formatCode>_("$"* #,##0_);_("$"* \(#,##0\);_("$"* "-"_);_(@_)</c:formatCode>
                <c:ptCount val="14"/>
              </c:numCache>
            </c:numRef>
          </c:val>
        </c:ser>
        <c:ser>
          <c:idx val="7"/>
          <c:order val="7"/>
          <c:tx>
            <c:v>August</c:v>
          </c:tx>
          <c:spPr>
            <a:solidFill>
              <a:srgbClr val="CCCCFF"/>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summary'!$C$13:$P$13</c:f>
              <c:numCache>
                <c:formatCode>_("$"* #,##0_);_("$"* \(#,##0\);_("$"* "-"_);_(@_)</c:formatCode>
                <c:ptCount val="14"/>
              </c:numCache>
            </c:numRef>
          </c:val>
        </c:ser>
        <c:ser>
          <c:idx val="8"/>
          <c:order val="8"/>
          <c:tx>
            <c:v>September</c:v>
          </c:tx>
          <c:spPr>
            <a:solidFill>
              <a:srgbClr val="000080"/>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summary'!$C$14:$P$14</c:f>
              <c:numCache>
                <c:formatCode>_("$"* #,##0_);_("$"* \(#,##0\);_("$"* "-"_);_(@_)</c:formatCode>
                <c:ptCount val="14"/>
              </c:numCache>
            </c:numRef>
          </c:val>
        </c:ser>
        <c:ser>
          <c:idx val="9"/>
          <c:order val="9"/>
          <c:tx>
            <c:v>October</c:v>
          </c:tx>
          <c:spPr>
            <a:solidFill>
              <a:srgbClr val="FF00FF"/>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summary'!$C$15:$P$15</c:f>
              <c:numCache>
                <c:formatCode>_("$"* #,##0_);_("$"* \(#,##0\);_("$"* "-"_);_(@_)</c:formatCode>
                <c:ptCount val="14"/>
              </c:numCache>
            </c:numRef>
          </c:val>
        </c:ser>
        <c:ser>
          <c:idx val="10"/>
          <c:order val="10"/>
          <c:tx>
            <c:v>November</c:v>
          </c:tx>
          <c:spPr>
            <a:solidFill>
              <a:srgbClr val="FFFF00"/>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summary'!$C$16:$P$16</c:f>
              <c:numCache>
                <c:formatCode>_("$"* #,##0_);_("$"* \(#,##0\);_("$"* "-"_);_(@_)</c:formatCode>
                <c:ptCount val="14"/>
              </c:numCache>
            </c:numRef>
          </c:val>
        </c:ser>
        <c:ser>
          <c:idx val="11"/>
          <c:order val="11"/>
          <c:tx>
            <c:v>December</c:v>
          </c:tx>
          <c:spPr>
            <a:solidFill>
              <a:srgbClr val="00FFFF"/>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'Monthly Spending Plan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'Monthly Spending Plan summary'!$C$17:$P$17</c:f>
              <c:numCache>
                <c:formatCode>_("$"* #,##0_);_("$"* \(#,##0\);_("$"* "-"_);_(@_)</c:formatCode>
                <c:ptCount val="14"/>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50" b="1" i="0" u="none" strike="noStrike" baseline="0">
                <a:solidFill>
                  <a:srgbClr val="000000"/>
                </a:solidFill>
                <a:latin typeface="Arial"/>
                <a:ea typeface="Arial"/>
                <a:cs typeface="Arial"/>
              </a:defRPr>
            </a:pPr>
            <a:r>
              <a:rPr lang="en-NZ"/>
              <a:t>Budget vs. Actual Expenses</a:t>
            </a:r>
          </a:p>
        </c:rich>
      </c:tx>
      <c:layout>
        <c:manualLayout>
          <c:xMode val="edge"/>
          <c:yMode val="edge"/>
          <c:x val="0.39503617350233866"/>
          <c:y val="2.0339067670888961E-2"/>
        </c:manualLayout>
      </c:layout>
      <c:overlay val="0"/>
      <c:spPr>
        <a:noFill/>
        <a:ln w="25400">
          <a:noFill/>
        </a:ln>
      </c:spPr>
    </c:title>
    <c:autoTitleDeleted val="0"/>
    <c:view3D>
      <c:rotX val="15"/>
      <c:hPercent val="5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8.0661840744570834E-2"/>
          <c:y val="0.10677966101694915"/>
          <c:w val="0.8407445708376422"/>
          <c:h val="0.7"/>
        </c:manualLayout>
      </c:layout>
      <c:bar3DChart>
        <c:barDir val="col"/>
        <c:grouping val="clustered"/>
        <c:varyColors val="0"/>
        <c:ser>
          <c:idx val="0"/>
          <c:order val="0"/>
          <c:tx>
            <c:v>Actual</c:v>
          </c:tx>
          <c:spPr>
            <a:solidFill>
              <a:srgbClr val="9999FF"/>
            </a:solidFill>
            <a:ln w="12700">
              <a:solidFill>
                <a:srgbClr val="000000"/>
              </a:solidFill>
              <a:prstDash val="solid"/>
            </a:ln>
          </c:spPr>
          <c:invertIfNegative val="0"/>
          <c:cat>
            <c:strRef>
              <c:f>'Actual summary'!$C$4:$P$4</c:f>
              <c:strCache>
                <c:ptCount val="14"/>
                <c:pt idx="0">
                  <c:v>GIVING</c:v>
                </c:pt>
                <c:pt idx="1">
                  <c:v>TAXES</c:v>
                </c:pt>
                <c:pt idx="2">
                  <c:v>HOUSING</c:v>
                </c:pt>
                <c:pt idx="3">
                  <c:v>FOOD</c:v>
                </c:pt>
                <c:pt idx="4">
                  <c:v>TRANSPOR.</c:v>
                </c:pt>
                <c:pt idx="5">
                  <c:v>INSUR.</c:v>
                </c:pt>
                <c:pt idx="6">
                  <c:v>DEBTS</c:v>
                </c:pt>
                <c:pt idx="7">
                  <c:v>ENT./REC.</c:v>
                </c:pt>
                <c:pt idx="8">
                  <c:v>CLOTHING</c:v>
                </c:pt>
                <c:pt idx="9">
                  <c:v>SAVINGS</c:v>
                </c:pt>
                <c:pt idx="10">
                  <c:v>MEDICAL</c:v>
                </c:pt>
                <c:pt idx="11">
                  <c:v>MISC.</c:v>
                </c:pt>
                <c:pt idx="12">
                  <c:v>INVEST.</c:v>
                </c:pt>
                <c:pt idx="13">
                  <c:v>DAYCARE</c:v>
                </c:pt>
              </c:strCache>
            </c:strRef>
          </c:cat>
          <c:val>
            <c:numRef>
              <c:f>'Actual summary'!$C$18:$P$18</c:f>
              <c:numCache>
                <c:formatCode>_("$"* #,##0_);_("$"* \(#,##0\);_("$"*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ser>
          <c:idx val="1"/>
          <c:order val="1"/>
          <c:tx>
            <c:v>Budget</c:v>
          </c:tx>
          <c:spPr>
            <a:solidFill>
              <a:srgbClr val="993366"/>
            </a:solidFill>
            <a:ln w="12700">
              <a:solidFill>
                <a:srgbClr val="000000"/>
              </a:solidFill>
              <a:prstDash val="solid"/>
            </a:ln>
          </c:spPr>
          <c:invertIfNegative val="0"/>
          <c:val>
            <c:numRef>
              <c:f>'Monthly Spending Plan summary'!$C$18:$P$18</c:f>
              <c:numCache>
                <c:formatCode>_("$"* #,##0_);_("$"* \(#,##0\);_("$"*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shape val="box"/>
        <c:axId val="359356496"/>
        <c:axId val="359256224"/>
        <c:axId val="0"/>
      </c:bar3DChart>
      <c:catAx>
        <c:axId val="359356496"/>
        <c:scaling>
          <c:orientation val="minMax"/>
        </c:scaling>
        <c:delete val="0"/>
        <c:axPos val="b"/>
        <c:title>
          <c:tx>
            <c:rich>
              <a:bodyPr/>
              <a:lstStyle/>
              <a:p>
                <a:pPr>
                  <a:defRPr sz="950" b="1" i="0" u="none" strike="noStrike" baseline="0">
                    <a:solidFill>
                      <a:srgbClr val="000000"/>
                    </a:solidFill>
                    <a:latin typeface="Arial"/>
                    <a:ea typeface="Arial"/>
                    <a:cs typeface="Arial"/>
                  </a:defRPr>
                </a:pPr>
                <a:r>
                  <a:rPr lang="en-NZ"/>
                  <a:t>Category</a:t>
                </a:r>
              </a:p>
            </c:rich>
          </c:tx>
          <c:layout>
            <c:manualLayout>
              <c:xMode val="edge"/>
              <c:yMode val="edge"/>
              <c:x val="0.46432261936603408"/>
              <c:y val="0.93050842319981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en-US"/>
          </a:p>
        </c:txPr>
        <c:crossAx val="359256224"/>
        <c:crosses val="autoZero"/>
        <c:auto val="1"/>
        <c:lblAlgn val="ctr"/>
        <c:lblOffset val="100"/>
        <c:tickLblSkip val="1"/>
        <c:tickMarkSkip val="1"/>
        <c:noMultiLvlLbl val="0"/>
      </c:catAx>
      <c:valAx>
        <c:axId val="359256224"/>
        <c:scaling>
          <c:orientation val="minMax"/>
        </c:scaling>
        <c:delete val="0"/>
        <c:axPos val="l"/>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59356496"/>
        <c:crosses val="autoZero"/>
        <c:crossBetween val="between"/>
      </c:valAx>
      <c:spPr>
        <a:noFill/>
        <a:ln w="25400">
          <a:noFill/>
        </a:ln>
      </c:spPr>
    </c:plotArea>
    <c:legend>
      <c:legendPos val="r"/>
      <c:layout>
        <c:manualLayout>
          <c:xMode val="edge"/>
          <c:yMode val="edge"/>
          <c:x val="0.93289146644573318"/>
          <c:y val="0.51222826086956519"/>
          <c:w val="6.3794531897265916E-2"/>
          <c:h val="7.3369565217391353E-2"/>
        </c:manualLayout>
      </c:layout>
      <c:overlay val="0"/>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200" b="1" i="0" u="none" strike="noStrike" baseline="0">
                <a:solidFill>
                  <a:srgbClr val="000000"/>
                </a:solidFill>
                <a:latin typeface="Arial"/>
                <a:ea typeface="Arial"/>
                <a:cs typeface="Arial"/>
              </a:defRPr>
            </a:pPr>
            <a:r>
              <a:rPr lang="en-NZ"/>
              <a:t>Monthly and Year-To-Date Comparisons - Actual Expenses</a:t>
            </a:r>
          </a:p>
        </c:rich>
      </c:tx>
      <c:layout>
        <c:manualLayout>
          <c:xMode val="edge"/>
          <c:yMode val="edge"/>
          <c:x val="0.24972258805727579"/>
          <c:y val="1.9575792554726471E-2"/>
        </c:manualLayout>
      </c:layout>
      <c:overlay val="0"/>
      <c:spPr>
        <a:noFill/>
        <a:ln w="25400">
          <a:noFill/>
        </a:ln>
      </c:spPr>
    </c:title>
    <c:autoTitleDeleted val="0"/>
    <c:plotArea>
      <c:layout>
        <c:manualLayout>
          <c:layoutTarget val="inner"/>
          <c:xMode val="edge"/>
          <c:yMode val="edge"/>
          <c:x val="0.1309655937846837"/>
          <c:y val="0.12234910277324633"/>
          <c:w val="0.80022197558268593"/>
          <c:h val="0.76508972267536701"/>
        </c:manualLayout>
      </c:layout>
      <c:barChart>
        <c:barDir val="col"/>
        <c:grouping val="clustered"/>
        <c:varyColors val="0"/>
        <c:ser>
          <c:idx val="1"/>
          <c:order val="0"/>
          <c:tx>
            <c:v>Current Year</c:v>
          </c:tx>
          <c:spPr>
            <a:solidFill>
              <a:srgbClr val="9999FF"/>
            </a:solidFill>
            <a:ln w="12700">
              <a:solidFill>
                <a:srgbClr val="000000"/>
              </a:solidFill>
              <a:prstDash val="solid"/>
            </a:ln>
          </c:spPr>
          <c:invertIfNegative val="0"/>
          <c:cat>
            <c:strRef>
              <c:f>'Actual summary'!$A$6:$A$17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'Actual summary'!$Q$6:$Q$17</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359810368"/>
        <c:axId val="358097768"/>
      </c:barChart>
      <c:lineChart>
        <c:grouping val="standard"/>
        <c:varyColors val="0"/>
        <c:ser>
          <c:idx val="12"/>
          <c:order val="1"/>
          <c:tx>
            <c:v>Current Year-To-Date</c:v>
          </c:tx>
          <c:spPr>
            <a:ln w="12700">
              <a:solidFill>
                <a:srgbClr val="9999FF"/>
              </a:solidFill>
              <a:prstDash val="solid"/>
            </a:ln>
          </c:spPr>
          <c:marker>
            <c:symbol val="x"/>
            <c:size val="5"/>
            <c:spPr>
              <a:noFill/>
              <a:ln>
                <a:solidFill>
                  <a:srgbClr val="99CCFF"/>
                </a:solidFill>
                <a:prstDash val="solid"/>
              </a:ln>
            </c:spPr>
          </c:marker>
          <c:val>
            <c:numRef>
              <c:f>'Actual summary'!$Q$21:$Q$32</c:f>
              <c:numCache>
                <c:formatCode>_("$"* #,##0_);_("$"* \(#,##0\);_("$"* "-"_);_(@_)</c:formatCode>
                <c:ptCount val="12"/>
                <c:pt idx="0" formatCode="_(&quot;$&quot;* #,##0_);_(&quot;$&quot;* \(#,##0\);_(&quot;$&quot;* &quot;-&quot;_);_(@_)">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381570464"/>
        <c:axId val="381681576"/>
      </c:lineChart>
      <c:catAx>
        <c:axId val="3598103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58097768"/>
        <c:crosses val="autoZero"/>
        <c:auto val="1"/>
        <c:lblAlgn val="ctr"/>
        <c:lblOffset val="100"/>
        <c:tickLblSkip val="1"/>
        <c:tickMarkSkip val="1"/>
        <c:noMultiLvlLbl val="0"/>
      </c:catAx>
      <c:valAx>
        <c:axId val="358097768"/>
        <c:scaling>
          <c:orientation val="minMax"/>
          <c:max val="600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NZ"/>
                  <a:t>Monthly</a:t>
                </a:r>
              </a:p>
            </c:rich>
          </c:tx>
          <c:layout>
            <c:manualLayout>
              <c:xMode val="edge"/>
              <c:yMode val="edge"/>
              <c:x val="1.2208694108965919E-2"/>
              <c:y val="0.46003267098157236"/>
            </c:manualLayout>
          </c:layout>
          <c:overlay val="0"/>
          <c:spPr>
            <a:noFill/>
            <a:ln w="25400">
              <a:noFill/>
            </a:ln>
          </c:spPr>
        </c:title>
        <c:numFmt formatCode="_(&quot;$&quot;* #,##0_);_(&quot;$&quot;* \(#,##0\);_(&quot;$&quot;* &quot;-&quot;_);_(@_)"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59810368"/>
        <c:crosses val="autoZero"/>
        <c:crossBetween val="between"/>
      </c:valAx>
      <c:catAx>
        <c:axId val="381570464"/>
        <c:scaling>
          <c:orientation val="minMax"/>
        </c:scaling>
        <c:delete val="1"/>
        <c:axPos val="b"/>
        <c:majorTickMark val="out"/>
        <c:minorTickMark val="none"/>
        <c:tickLblPos val="nextTo"/>
        <c:crossAx val="381681576"/>
        <c:crosses val="autoZero"/>
        <c:auto val="1"/>
        <c:lblAlgn val="ctr"/>
        <c:lblOffset val="100"/>
        <c:noMultiLvlLbl val="0"/>
      </c:catAx>
      <c:valAx>
        <c:axId val="381681576"/>
        <c:scaling>
          <c:orientation val="minMax"/>
        </c:scaling>
        <c:delete val="0"/>
        <c:axPos val="r"/>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81570464"/>
        <c:crosses val="max"/>
        <c:crossBetween val="between"/>
      </c:valAx>
      <c:spPr>
        <a:noFill/>
        <a:ln w="3175">
          <a:solidFill>
            <a:srgbClr val="000000"/>
          </a:solidFill>
          <a:prstDash val="solid"/>
        </a:ln>
      </c:spPr>
    </c:plotArea>
    <c:legend>
      <c:legendPos val="r"/>
      <c:layout>
        <c:manualLayout>
          <c:xMode val="edge"/>
          <c:yMode val="edge"/>
          <c:x val="0.37989323843416367"/>
          <c:y val="0.95680628272251322"/>
          <c:w val="0.302491103202847"/>
          <c:h val="3.795811518324609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chartsheets/sheet1.xml><?xml version="1.0" encoding="utf-8"?>
<chartsheet xmlns="http://schemas.openxmlformats.org/spreadsheetml/2006/main" xmlns:r="http://schemas.openxmlformats.org/officeDocument/2006/relationships">
  <sheetPr/>
  <sheetViews>
    <sheetView zoomScale="68" workbookViewId="0"/>
  </sheetViews>
  <sheetProtection content="1" objects="1"/>
  <pageMargins left="0.75" right="0.75" top="1" bottom="1" header="0.5" footer="0.5"/>
  <pageSetup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99" workbookViewId="0"/>
  </sheetViews>
  <sheetProtection content="1" objects="1"/>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zoomScale="68" workbookViewId="0"/>
  </sheetViews>
  <sheetProtection content="1" objects="1"/>
  <pageMargins left="0.75" right="0.75" top="1" bottom="1" header="0.5" footer="0.5"/>
  <pageSetup orientation="landscape" horizontalDpi="300" verticalDpi="300" r:id="rId1"/>
  <headerFooter alignWithMargins="0"/>
  <drawing r:id="rId2"/>
</chartsheet>
</file>

<file path=xl/ctrlProps/ctrlProp1.xml><?xml version="1.0" encoding="utf-8"?>
<formControlPr xmlns="http://schemas.microsoft.com/office/spreadsheetml/2009/9/main" objectType="Drop" dropStyle="combo" dx="26" fmlaLink="$J$2" fmlaRange="$J$3:$J$8" sel="4"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xdr:colOff>
      <xdr:row>0</xdr:row>
      <xdr:rowOff>373380</xdr:rowOff>
    </xdr:to>
    <xdr:pic>
      <xdr:nvPicPr>
        <xdr:cNvPr id="2061"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82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561294" cy="581585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0242" cy="60652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586507" cy="58410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13325"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4109"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12301"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9230"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213360</xdr:colOff>
          <xdr:row>2</xdr:row>
          <xdr:rowOff>60960</xdr:rowOff>
        </xdr:from>
        <xdr:to>
          <xdr:col>5</xdr:col>
          <xdr:colOff>746760</xdr:colOff>
          <xdr:row>2</xdr:row>
          <xdr:rowOff>259080</xdr:rowOff>
        </xdr:to>
        <xdr:sp macro="" textlink="">
          <xdr:nvSpPr>
            <xdr:cNvPr id="9218" name="Drop Down 2" hidden="1">
              <a:extLst>
                <a:ext uri="{63B3BB69-23CF-44E3-9099-C40C66FF867C}">
                  <a14:compatExt spid="_x0000_s9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6157"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xdr:colOff>
      <xdr:row>1</xdr:row>
      <xdr:rowOff>83820</xdr:rowOff>
    </xdr:to>
    <xdr:pic>
      <xdr:nvPicPr>
        <xdr:cNvPr id="14349"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8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7182" name="Picture 2"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472440</xdr:colOff>
      <xdr:row>0</xdr:row>
      <xdr:rowOff>373380</xdr:rowOff>
    </xdr:to>
    <xdr:pic>
      <xdr:nvPicPr>
        <xdr:cNvPr id="10253" name="Picture 1" descr="Crow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2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rted.org.nz/" TargetMode="External"/><Relationship Id="rId1" Type="http://schemas.openxmlformats.org/officeDocument/2006/relationships/hyperlink" Target="https://www.crownmoneymap.org/MoneyMap/SmallGroup/Login/FrmSGLogin.aspx"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workbookViewId="0">
      <selection activeCell="B14" sqref="B14"/>
    </sheetView>
  </sheetViews>
  <sheetFormatPr defaultColWidth="8.88671875" defaultRowHeight="13.2" x14ac:dyDescent="0.25"/>
  <cols>
    <col min="1" max="1" width="6.6640625" style="118" customWidth="1"/>
    <col min="2" max="2" width="98.5546875" style="118" customWidth="1"/>
    <col min="3" max="3" width="0.33203125" style="118" customWidth="1"/>
    <col min="4" max="7" width="1.33203125" style="118" hidden="1" customWidth="1"/>
    <col min="8" max="10" width="8.88671875" style="118" hidden="1" customWidth="1"/>
    <col min="11" max="11" width="0" style="118" hidden="1" customWidth="1"/>
    <col min="12" max="16384" width="8.88671875" style="118"/>
  </cols>
  <sheetData>
    <row r="1" spans="1:18" ht="31.5" customHeight="1" x14ac:dyDescent="0.4">
      <c r="A1" s="578" t="s">
        <v>72</v>
      </c>
      <c r="B1" s="578"/>
      <c r="C1" s="578"/>
      <c r="D1" s="578"/>
      <c r="E1" s="578"/>
      <c r="F1" s="578"/>
      <c r="G1" s="578"/>
      <c r="H1" s="578"/>
      <c r="I1" s="578"/>
      <c r="J1" s="578"/>
      <c r="K1" s="578"/>
      <c r="L1" s="578"/>
      <c r="M1" s="274"/>
      <c r="N1" s="274"/>
      <c r="O1" s="274"/>
      <c r="P1" s="274"/>
      <c r="Q1" s="274"/>
      <c r="R1" s="274"/>
    </row>
    <row r="3" spans="1:18" ht="17.399999999999999" x14ac:dyDescent="0.3">
      <c r="B3" s="276" t="s">
        <v>258</v>
      </c>
    </row>
    <row r="4" spans="1:18" ht="12.75" customHeight="1" x14ac:dyDescent="0.3">
      <c r="B4" s="276"/>
    </row>
    <row r="5" spans="1:18" ht="15" x14ac:dyDescent="0.25">
      <c r="A5" s="239" t="s">
        <v>251</v>
      </c>
      <c r="B5" s="494" t="s">
        <v>345</v>
      </c>
      <c r="C5" s="442"/>
      <c r="D5" s="442"/>
      <c r="E5" s="442"/>
      <c r="F5" s="442"/>
      <c r="G5" s="442"/>
      <c r="H5" s="442"/>
      <c r="I5" s="442"/>
      <c r="J5" s="442"/>
      <c r="K5" s="442"/>
    </row>
    <row r="6" spans="1:18" ht="9.75" customHeight="1" x14ac:dyDescent="0.25">
      <c r="A6" s="238"/>
      <c r="B6" s="442"/>
      <c r="C6" s="442"/>
      <c r="D6" s="442"/>
      <c r="E6" s="442"/>
      <c r="F6" s="442"/>
      <c r="G6" s="442"/>
      <c r="H6" s="442"/>
      <c r="I6" s="442"/>
      <c r="J6" s="442"/>
      <c r="K6" s="442"/>
    </row>
    <row r="7" spans="1:18" ht="15.6" x14ac:dyDescent="0.3">
      <c r="A7" s="239" t="s">
        <v>252</v>
      </c>
      <c r="B7" s="493" t="s">
        <v>249</v>
      </c>
      <c r="C7" s="493"/>
      <c r="D7" s="493"/>
      <c r="E7" s="493"/>
      <c r="F7" s="493"/>
      <c r="G7" s="493"/>
      <c r="H7" s="442"/>
      <c r="I7" s="442"/>
      <c r="J7" s="442"/>
      <c r="K7" s="442"/>
    </row>
    <row r="8" spans="1:18" ht="9.75" customHeight="1" x14ac:dyDescent="0.25">
      <c r="A8" s="238"/>
      <c r="B8" s="442"/>
      <c r="C8" s="442"/>
      <c r="D8" s="442"/>
      <c r="E8" s="442"/>
      <c r="F8" s="442"/>
      <c r="G8" s="442"/>
      <c r="H8" s="442"/>
      <c r="I8" s="442"/>
      <c r="J8" s="442"/>
      <c r="K8" s="442"/>
    </row>
    <row r="9" spans="1:18" ht="15" x14ac:dyDescent="0.25">
      <c r="A9" s="239" t="s">
        <v>253</v>
      </c>
      <c r="B9" s="442" t="s">
        <v>250</v>
      </c>
      <c r="C9" s="442"/>
      <c r="D9" s="442"/>
      <c r="E9" s="442"/>
      <c r="F9" s="442"/>
      <c r="G9" s="442"/>
      <c r="H9" s="442"/>
      <c r="I9" s="442"/>
      <c r="J9" s="442"/>
      <c r="K9" s="442"/>
    </row>
    <row r="10" spans="1:18" ht="15" x14ac:dyDescent="0.25">
      <c r="A10" s="238"/>
      <c r="B10" s="442" t="s">
        <v>256</v>
      </c>
      <c r="C10" s="442"/>
      <c r="D10" s="442"/>
      <c r="E10" s="442"/>
      <c r="F10" s="442"/>
      <c r="G10" s="442"/>
      <c r="H10" s="442"/>
      <c r="I10" s="442"/>
      <c r="J10" s="442"/>
      <c r="K10" s="442"/>
    </row>
    <row r="11" spans="1:18" ht="15" x14ac:dyDescent="0.25">
      <c r="B11" s="494" t="s">
        <v>341</v>
      </c>
      <c r="C11" s="442"/>
      <c r="D11" s="442"/>
      <c r="E11" s="442"/>
      <c r="F11" s="442"/>
      <c r="G11" s="442"/>
      <c r="H11" s="442"/>
      <c r="I11" s="442"/>
      <c r="J11" s="442"/>
      <c r="K11" s="442"/>
    </row>
    <row r="12" spans="1:18" ht="15" x14ac:dyDescent="0.25">
      <c r="B12" s="494" t="s">
        <v>346</v>
      </c>
    </row>
    <row r="13" spans="1:18" ht="9.75" customHeight="1" x14ac:dyDescent="0.25"/>
    <row r="14" spans="1:18" ht="15" x14ac:dyDescent="0.25">
      <c r="A14" s="443" t="s">
        <v>316</v>
      </c>
      <c r="B14" s="494" t="s">
        <v>366</v>
      </c>
    </row>
    <row r="15" spans="1:18" ht="15" x14ac:dyDescent="0.25">
      <c r="B15" s="494" t="s">
        <v>367</v>
      </c>
    </row>
    <row r="16" spans="1:18" ht="9.75" customHeight="1" x14ac:dyDescent="0.25"/>
    <row r="17" spans="1:2" ht="15" x14ac:dyDescent="0.25">
      <c r="B17" s="494" t="s">
        <v>340</v>
      </c>
    </row>
    <row r="18" spans="1:2" ht="9.75" customHeight="1" x14ac:dyDescent="0.25"/>
    <row r="19" spans="1:2" ht="15" x14ac:dyDescent="0.25">
      <c r="B19" s="495" t="s">
        <v>339</v>
      </c>
    </row>
    <row r="20" spans="1:2" ht="9.75" customHeight="1" x14ac:dyDescent="0.25"/>
    <row r="21" spans="1:2" ht="15" x14ac:dyDescent="0.25">
      <c r="B21" s="494" t="s">
        <v>362</v>
      </c>
    </row>
    <row r="22" spans="1:2" ht="9.75" customHeight="1" x14ac:dyDescent="0.25"/>
    <row r="23" spans="1:2" ht="15" x14ac:dyDescent="0.25">
      <c r="B23" s="544" t="s">
        <v>363</v>
      </c>
    </row>
    <row r="24" spans="1:2" ht="9.75" customHeight="1" x14ac:dyDescent="0.25"/>
    <row r="25" spans="1:2" ht="15" x14ac:dyDescent="0.25">
      <c r="A25" s="494" t="s">
        <v>364</v>
      </c>
    </row>
  </sheetData>
  <sheetProtection sheet="1" objects="1" scenarios="1" selectLockedCells="1"/>
  <mergeCells count="1">
    <mergeCell ref="A1:L1"/>
  </mergeCells>
  <phoneticPr fontId="0" type="noConversion"/>
  <hyperlinks>
    <hyperlink ref="B19" r:id="rId1"/>
    <hyperlink ref="B23" r:id="rId2"/>
  </hyperlinks>
  <pageMargins left="0.75" right="0.75" top="1" bottom="1" header="0.5" footer="0.5"/>
  <pageSetup orientation="portrait" horizontalDpi="300" verticalDpi="300" r:id="rId3"/>
  <headerFooter alignWithMargins="0"/>
  <ignoredErrors>
    <ignoredError sqref="A5 A7:A9"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pane="topRight" activeCell="B1" sqref="B1"/>
      <selection pane="bottomLeft" activeCell="A4" sqref="A4"/>
      <selection pane="bottomRight" activeCell="B6" sqref="B6"/>
    </sheetView>
  </sheetViews>
  <sheetFormatPr defaultRowHeight="13.2" x14ac:dyDescent="0.25"/>
  <cols>
    <col min="1" max="1" width="13.6640625" style="2" customWidth="1"/>
    <col min="2" max="2" width="16.33203125" customWidth="1"/>
    <col min="3" max="9" width="14.88671875" customWidth="1"/>
    <col min="10" max="16" width="13.44140625" customWidth="1"/>
    <col min="17" max="18" width="12.6640625" customWidth="1"/>
  </cols>
  <sheetData>
    <row r="1" spans="1:19" s="44" customFormat="1" ht="17.399999999999999" x14ac:dyDescent="0.3">
      <c r="A1" s="19" t="s">
        <v>1</v>
      </c>
      <c r="B1" s="19" t="s">
        <v>41</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summary'!B12</f>
        <v>0</v>
      </c>
      <c r="C4" s="504">
        <f>+'Monthly Spending Plan summary'!C12</f>
        <v>0</v>
      </c>
      <c r="D4" s="504">
        <f>+'Monthly Spending Plan summary'!D12</f>
        <v>0</v>
      </c>
      <c r="E4" s="504">
        <f>+'Monthly Spending Plan summary'!E12</f>
        <v>0</v>
      </c>
      <c r="F4" s="504">
        <f>+'Monthly Spending Plan summary'!F12</f>
        <v>0</v>
      </c>
      <c r="G4" s="504">
        <f>+'Monthly Spending Plan summary'!G12</f>
        <v>0</v>
      </c>
      <c r="H4" s="504">
        <f>+'Monthly Spending Plan summary'!H12</f>
        <v>0</v>
      </c>
      <c r="I4" s="504">
        <f>+'Monthly Spending Plan summary'!I12</f>
        <v>0</v>
      </c>
      <c r="J4" s="504">
        <f>+'Monthly Spending Plan summary'!J12</f>
        <v>0</v>
      </c>
      <c r="K4" s="504">
        <f>+'Monthly Spending Plan summary'!K12</f>
        <v>0</v>
      </c>
      <c r="L4" s="504">
        <f>+'Monthly Spending Plan summary'!L12</f>
        <v>0</v>
      </c>
      <c r="M4" s="504">
        <f>+'Monthly Spending Plan summary'!M12</f>
        <v>0</v>
      </c>
      <c r="N4" s="504">
        <f>+'Monthly Spending Plan summary'!N12</f>
        <v>0</v>
      </c>
      <c r="O4" s="504">
        <f>+'Monthly Spending Plan summary'!O12</f>
        <v>0</v>
      </c>
      <c r="P4" s="504">
        <f>+'Monthly Spending Plan summary'!P12</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515"/>
      <c r="C7" s="515"/>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515"/>
      <c r="C9" s="515"/>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17">
        <f t="shared" si="0"/>
        <v>0</v>
      </c>
      <c r="R19" s="517">
        <f t="shared" si="1"/>
        <v>0</v>
      </c>
      <c r="S19" s="3"/>
    </row>
    <row r="20" spans="1:20" ht="19.5" customHeight="1" x14ac:dyDescent="0.25">
      <c r="A20" s="5">
        <v>15</v>
      </c>
      <c r="B20" s="515"/>
      <c r="C20" s="515"/>
      <c r="D20" s="515"/>
      <c r="E20" s="515"/>
      <c r="F20" s="515"/>
      <c r="G20" s="515"/>
      <c r="H20" s="515"/>
      <c r="I20" s="515"/>
      <c r="J20" s="515"/>
      <c r="K20" s="515"/>
      <c r="L20" s="515"/>
      <c r="M20" s="515"/>
      <c r="N20" s="515"/>
      <c r="O20" s="515"/>
      <c r="P20" s="515"/>
      <c r="Q20" s="517">
        <f t="shared" si="0"/>
        <v>0</v>
      </c>
      <c r="R20" s="517">
        <f t="shared" si="1"/>
        <v>0</v>
      </c>
      <c r="S20" s="3"/>
    </row>
    <row r="21" spans="1:20" s="4" customFormat="1" ht="26.4" x14ac:dyDescent="0.25">
      <c r="A21" s="25" t="s">
        <v>16</v>
      </c>
      <c r="B21" s="523">
        <f>SUM(B6:B20)</f>
        <v>0</v>
      </c>
      <c r="C21" s="518">
        <f t="shared" ref="C21:P21" si="2">SUM(C6:C20)</f>
        <v>0</v>
      </c>
      <c r="D21" s="518">
        <f t="shared" si="2"/>
        <v>0</v>
      </c>
      <c r="E21" s="518">
        <f t="shared" si="2"/>
        <v>0</v>
      </c>
      <c r="F21" s="518">
        <f t="shared" si="2"/>
        <v>0</v>
      </c>
      <c r="G21" s="518">
        <f t="shared" si="2"/>
        <v>0</v>
      </c>
      <c r="H21" s="518">
        <f t="shared" si="2"/>
        <v>0</v>
      </c>
      <c r="I21" s="518">
        <f t="shared" si="2"/>
        <v>0</v>
      </c>
      <c r="J21" s="518">
        <f t="shared" si="2"/>
        <v>0</v>
      </c>
      <c r="K21" s="518">
        <f t="shared" si="2"/>
        <v>0</v>
      </c>
      <c r="L21" s="518">
        <f t="shared" si="2"/>
        <v>0</v>
      </c>
      <c r="M21" s="518">
        <f t="shared" si="2"/>
        <v>0</v>
      </c>
      <c r="N21" s="518">
        <f t="shared" si="2"/>
        <v>0</v>
      </c>
      <c r="O21" s="518">
        <f t="shared" si="2"/>
        <v>0</v>
      </c>
      <c r="P21" s="518">
        <f t="shared" si="2"/>
        <v>0</v>
      </c>
      <c r="Q21" s="518">
        <f t="shared" si="0"/>
        <v>0</v>
      </c>
      <c r="R21" s="517">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17">
        <f t="shared" si="0"/>
        <v>0</v>
      </c>
      <c r="R22" s="517">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summary'!B27</f>
        <v>0</v>
      </c>
      <c r="C41" s="503">
        <f>+'Monthly Spending Plan summary'!C27</f>
        <v>0</v>
      </c>
      <c r="D41" s="503">
        <f>+'Monthly Spending Plan summary'!D27</f>
        <v>0</v>
      </c>
      <c r="E41" s="503">
        <f>+'Monthly Spending Plan summary'!E27</f>
        <v>0</v>
      </c>
      <c r="F41" s="503">
        <f>+'Monthly Spending Plan summary'!F27</f>
        <v>0</v>
      </c>
      <c r="G41" s="503">
        <f>+'Monthly Spending Plan summary'!G27</f>
        <v>0</v>
      </c>
      <c r="H41" s="503">
        <f>+'Monthly Spending Plan summary'!H27</f>
        <v>0</v>
      </c>
      <c r="I41" s="503">
        <f>+'Monthly Spending Plan summary'!I27</f>
        <v>0</v>
      </c>
      <c r="J41" s="503">
        <f>+'Monthly Spending Plan summary'!J27</f>
        <v>0</v>
      </c>
      <c r="K41" s="503">
        <f>+'Monthly Spending Plan summary'!K27</f>
        <v>0</v>
      </c>
      <c r="L41" s="503">
        <f>+'Monthly Spending Plan summary'!L27</f>
        <v>0</v>
      </c>
      <c r="M41" s="503">
        <f>+'Monthly Spending Plan summary'!M27</f>
        <v>0</v>
      </c>
      <c r="N41" s="503">
        <f>+'Monthly Spending Plan summary'!N27</f>
        <v>0</v>
      </c>
      <c r="O41" s="503">
        <f>+'Monthly Spending Plan summary'!O27</f>
        <v>0</v>
      </c>
      <c r="P41" s="503">
        <f>+'Monthly Spending Plan summary'!P27</f>
        <v>0</v>
      </c>
      <c r="Q41" s="503">
        <f>+'Monthly Spending Plan summary'!Q27</f>
        <v>0</v>
      </c>
      <c r="R41" s="503">
        <f>+'Monthly Spending Plan summary'!R27</f>
        <v>0</v>
      </c>
      <c r="S41" s="3"/>
    </row>
    <row r="42" spans="1:19" ht="26.4" x14ac:dyDescent="0.25">
      <c r="A42" s="22" t="s">
        <v>50</v>
      </c>
      <c r="B42" s="503">
        <f>+'Actual summary'!B27</f>
        <v>0</v>
      </c>
      <c r="C42" s="503">
        <f>+'Actual summary'!C27</f>
        <v>0</v>
      </c>
      <c r="D42" s="503">
        <f>+'Actual summary'!D27</f>
        <v>0</v>
      </c>
      <c r="E42" s="503">
        <f>+'Actual summary'!E27</f>
        <v>0</v>
      </c>
      <c r="F42" s="503">
        <f>+'Actual summary'!F27</f>
        <v>0</v>
      </c>
      <c r="G42" s="503">
        <f>+'Actual summary'!G27</f>
        <v>0</v>
      </c>
      <c r="H42" s="503">
        <f>+'Actual summary'!H27</f>
        <v>0</v>
      </c>
      <c r="I42" s="503">
        <f>+'Actual summary'!I27</f>
        <v>0</v>
      </c>
      <c r="J42" s="503">
        <f>+'Actual summary'!J27</f>
        <v>0</v>
      </c>
      <c r="K42" s="503">
        <f>+'Actual summary'!K27</f>
        <v>0</v>
      </c>
      <c r="L42" s="503">
        <f>+'Actual summary'!L27</f>
        <v>0</v>
      </c>
      <c r="M42" s="503">
        <f>+'Actual summary'!M27</f>
        <v>0</v>
      </c>
      <c r="N42" s="503">
        <f>+'Actual summary'!N27</f>
        <v>0</v>
      </c>
      <c r="O42" s="503">
        <f>+'Actual summary'!O27</f>
        <v>0</v>
      </c>
      <c r="P42" s="503">
        <f>+'Actual summary'!P27</f>
        <v>0</v>
      </c>
      <c r="Q42" s="503">
        <f>+'Actual summary'!Q27</f>
        <v>0</v>
      </c>
      <c r="R42" s="503">
        <f>+'Actual summary'!R27</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+Jun!M46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+Jun!M47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24" top="0.42" bottom="0.45" header="0.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pane="topRight" activeCell="B1" sqref="B1"/>
      <selection pane="bottomLeft" activeCell="A4" sqref="A4"/>
      <selection pane="bottomRight" activeCell="B6" sqref="B6"/>
    </sheetView>
  </sheetViews>
  <sheetFormatPr defaultRowHeight="13.2" x14ac:dyDescent="0.25"/>
  <cols>
    <col min="1" max="1" width="13.6640625" style="2" customWidth="1"/>
    <col min="2" max="2" width="16.33203125" customWidth="1"/>
    <col min="3" max="9" width="14.88671875" customWidth="1"/>
    <col min="10" max="16" width="13.33203125" customWidth="1"/>
    <col min="17" max="18" width="13.44140625" customWidth="1"/>
  </cols>
  <sheetData>
    <row r="1" spans="1:19" s="44" customFormat="1" ht="17.399999999999999" x14ac:dyDescent="0.3">
      <c r="A1" s="19" t="s">
        <v>1</v>
      </c>
      <c r="B1" s="19" t="s">
        <v>40</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summary'!B13</f>
        <v>0</v>
      </c>
      <c r="C4" s="504">
        <f>+'Monthly Spending Plan summary'!C13</f>
        <v>0</v>
      </c>
      <c r="D4" s="504">
        <f>+'Monthly Spending Plan summary'!D13</f>
        <v>0</v>
      </c>
      <c r="E4" s="504">
        <f>+'Monthly Spending Plan summary'!E13</f>
        <v>0</v>
      </c>
      <c r="F4" s="504">
        <f>+'Monthly Spending Plan summary'!F13</f>
        <v>0</v>
      </c>
      <c r="G4" s="504">
        <f>+'Monthly Spending Plan summary'!G13</f>
        <v>0</v>
      </c>
      <c r="H4" s="504">
        <f>+'Monthly Spending Plan summary'!H13</f>
        <v>0</v>
      </c>
      <c r="I4" s="504">
        <f>+'Monthly Spending Plan summary'!I13</f>
        <v>0</v>
      </c>
      <c r="J4" s="504">
        <f>+'Monthly Spending Plan summary'!J13</f>
        <v>0</v>
      </c>
      <c r="K4" s="504">
        <f>+'Monthly Spending Plan summary'!K13</f>
        <v>0</v>
      </c>
      <c r="L4" s="504">
        <f>+'Monthly Spending Plan summary'!L13</f>
        <v>0</v>
      </c>
      <c r="M4" s="504">
        <f>+'Monthly Spending Plan summary'!M13</f>
        <v>0</v>
      </c>
      <c r="N4" s="504">
        <f>+'Monthly Spending Plan summary'!N13</f>
        <v>0</v>
      </c>
      <c r="O4" s="504">
        <f>+'Monthly Spending Plan summary'!O13</f>
        <v>0</v>
      </c>
      <c r="P4" s="504">
        <f>+'Monthly Spending Plan summary'!P13</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515"/>
      <c r="C7" s="515"/>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515"/>
      <c r="C9" s="515"/>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17">
        <f t="shared" si="0"/>
        <v>0</v>
      </c>
      <c r="R19" s="517">
        <f t="shared" si="1"/>
        <v>0</v>
      </c>
      <c r="S19" s="3"/>
    </row>
    <row r="20" spans="1:20" ht="19.5" customHeight="1" x14ac:dyDescent="0.25">
      <c r="A20" s="5">
        <v>15</v>
      </c>
      <c r="B20" s="515"/>
      <c r="C20" s="515"/>
      <c r="D20" s="515"/>
      <c r="E20" s="515"/>
      <c r="F20" s="515"/>
      <c r="G20" s="515"/>
      <c r="H20" s="515"/>
      <c r="I20" s="515"/>
      <c r="J20" s="515"/>
      <c r="K20" s="515"/>
      <c r="L20" s="515"/>
      <c r="M20" s="515"/>
      <c r="N20" s="515"/>
      <c r="O20" s="515"/>
      <c r="P20" s="515"/>
      <c r="Q20" s="517">
        <f t="shared" si="0"/>
        <v>0</v>
      </c>
      <c r="R20" s="517">
        <f t="shared" si="1"/>
        <v>0</v>
      </c>
      <c r="S20" s="3"/>
    </row>
    <row r="21" spans="1:20" s="4" customFormat="1" ht="26.4" x14ac:dyDescent="0.25">
      <c r="A21" s="25" t="s">
        <v>16</v>
      </c>
      <c r="B21" s="523">
        <f t="shared" ref="B21:P21" si="2">SUM(B6:B20)</f>
        <v>0</v>
      </c>
      <c r="C21" s="518">
        <f t="shared" si="2"/>
        <v>0</v>
      </c>
      <c r="D21" s="518">
        <f t="shared" si="2"/>
        <v>0</v>
      </c>
      <c r="E21" s="518">
        <f t="shared" si="2"/>
        <v>0</v>
      </c>
      <c r="F21" s="518">
        <f t="shared" si="2"/>
        <v>0</v>
      </c>
      <c r="G21" s="518">
        <f t="shared" si="2"/>
        <v>0</v>
      </c>
      <c r="H21" s="518">
        <f t="shared" si="2"/>
        <v>0</v>
      </c>
      <c r="I21" s="518">
        <f t="shared" si="2"/>
        <v>0</v>
      </c>
      <c r="J21" s="518">
        <f t="shared" si="2"/>
        <v>0</v>
      </c>
      <c r="K21" s="518">
        <f t="shared" si="2"/>
        <v>0</v>
      </c>
      <c r="L21" s="518">
        <f t="shared" si="2"/>
        <v>0</v>
      </c>
      <c r="M21" s="518">
        <f t="shared" si="2"/>
        <v>0</v>
      </c>
      <c r="N21" s="518">
        <f t="shared" si="2"/>
        <v>0</v>
      </c>
      <c r="O21" s="518">
        <f t="shared" si="2"/>
        <v>0</v>
      </c>
      <c r="P21" s="518">
        <f t="shared" si="2"/>
        <v>0</v>
      </c>
      <c r="Q21" s="518">
        <f t="shared" si="0"/>
        <v>0</v>
      </c>
      <c r="R21" s="517">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17">
        <f t="shared" si="0"/>
        <v>0</v>
      </c>
      <c r="R22" s="517">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summary'!B28</f>
        <v>0</v>
      </c>
      <c r="C41" s="503">
        <f>+'Monthly Spending Plan summary'!C28</f>
        <v>0</v>
      </c>
      <c r="D41" s="503">
        <f>+'Monthly Spending Plan summary'!D28</f>
        <v>0</v>
      </c>
      <c r="E41" s="503">
        <f>+'Monthly Spending Plan summary'!E28</f>
        <v>0</v>
      </c>
      <c r="F41" s="503">
        <f>+'Monthly Spending Plan summary'!F28</f>
        <v>0</v>
      </c>
      <c r="G41" s="503">
        <f>+'Monthly Spending Plan summary'!G28</f>
        <v>0</v>
      </c>
      <c r="H41" s="503">
        <f>+'Monthly Spending Plan summary'!H28</f>
        <v>0</v>
      </c>
      <c r="I41" s="503">
        <f>+'Monthly Spending Plan summary'!I28</f>
        <v>0</v>
      </c>
      <c r="J41" s="503">
        <f>+'Monthly Spending Plan summary'!J28</f>
        <v>0</v>
      </c>
      <c r="K41" s="503">
        <f>+'Monthly Spending Plan summary'!K28</f>
        <v>0</v>
      </c>
      <c r="L41" s="503">
        <f>+'Monthly Spending Plan summary'!L28</f>
        <v>0</v>
      </c>
      <c r="M41" s="503">
        <f>+'Monthly Spending Plan summary'!M28</f>
        <v>0</v>
      </c>
      <c r="N41" s="503">
        <f>+'Monthly Spending Plan summary'!N28</f>
        <v>0</v>
      </c>
      <c r="O41" s="503">
        <f>+'Monthly Spending Plan summary'!O28</f>
        <v>0</v>
      </c>
      <c r="P41" s="503">
        <f>+'Monthly Spending Plan summary'!P28</f>
        <v>0</v>
      </c>
      <c r="Q41" s="503">
        <f>+'Monthly Spending Plan summary'!Q28</f>
        <v>0</v>
      </c>
      <c r="R41" s="503">
        <f>+'Monthly Spending Plan summary'!R28</f>
        <v>0</v>
      </c>
      <c r="S41" s="3"/>
    </row>
    <row r="42" spans="1:19" ht="26.4" x14ac:dyDescent="0.25">
      <c r="A42" s="22" t="s">
        <v>50</v>
      </c>
      <c r="B42" s="503">
        <f>+'Actual summary'!B28</f>
        <v>0</v>
      </c>
      <c r="C42" s="503">
        <f>+'Actual summary'!C28</f>
        <v>0</v>
      </c>
      <c r="D42" s="503">
        <f>+'Actual summary'!D28</f>
        <v>0</v>
      </c>
      <c r="E42" s="503">
        <f>+'Actual summary'!E28</f>
        <v>0</v>
      </c>
      <c r="F42" s="503">
        <f>+'Actual summary'!F28</f>
        <v>0</v>
      </c>
      <c r="G42" s="503">
        <f>+'Actual summary'!G28</f>
        <v>0</v>
      </c>
      <c r="H42" s="503">
        <f>+'Actual summary'!H28</f>
        <v>0</v>
      </c>
      <c r="I42" s="503">
        <f>+'Actual summary'!I28</f>
        <v>0</v>
      </c>
      <c r="J42" s="503">
        <f>+'Actual summary'!J28</f>
        <v>0</v>
      </c>
      <c r="K42" s="503">
        <f>+'Actual summary'!K28</f>
        <v>0</v>
      </c>
      <c r="L42" s="503">
        <f>+'Actual summary'!L28</f>
        <v>0</v>
      </c>
      <c r="M42" s="503">
        <f>+'Actual summary'!M28</f>
        <v>0</v>
      </c>
      <c r="N42" s="503">
        <f>+'Actual summary'!N28</f>
        <v>0</v>
      </c>
      <c r="O42" s="503">
        <f>+'Actual summary'!O28</f>
        <v>0</v>
      </c>
      <c r="P42" s="503">
        <f>+'Actual summary'!P28</f>
        <v>0</v>
      </c>
      <c r="Q42" s="503">
        <f>+'Actual summary'!Q28</f>
        <v>0</v>
      </c>
      <c r="R42" s="503">
        <f>+'Actual summary'!R28</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+Jul!M46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+Jul!M47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7" right="0.24" top="0.51" bottom="0.47" header="0.2"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6" activePane="bottomRight" state="frozen"/>
      <selection pane="topRight" activeCell="B1" sqref="B1"/>
      <selection pane="bottomLeft" activeCell="A4" sqref="A4"/>
      <selection pane="bottomRight" activeCell="B24" sqref="B24"/>
    </sheetView>
  </sheetViews>
  <sheetFormatPr defaultRowHeight="13.2" x14ac:dyDescent="0.25"/>
  <cols>
    <col min="1" max="1" width="13.6640625" style="2" customWidth="1"/>
    <col min="2" max="2" width="16.33203125" customWidth="1"/>
    <col min="3" max="9" width="14.33203125" customWidth="1"/>
    <col min="10" max="16" width="13.109375" customWidth="1"/>
    <col min="17" max="18" width="13.44140625" customWidth="1"/>
  </cols>
  <sheetData>
    <row r="1" spans="1:19" s="44" customFormat="1" ht="17.399999999999999" x14ac:dyDescent="0.3">
      <c r="A1" s="19" t="s">
        <v>1</v>
      </c>
      <c r="B1" s="19" t="s">
        <v>39</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summary'!B14</f>
        <v>0</v>
      </c>
      <c r="C4" s="504">
        <f>+'Monthly Spending Plan summary'!C14</f>
        <v>0</v>
      </c>
      <c r="D4" s="504">
        <f>+'Monthly Spending Plan summary'!D14</f>
        <v>0</v>
      </c>
      <c r="E4" s="504">
        <f>+'Monthly Spending Plan summary'!E14</f>
        <v>0</v>
      </c>
      <c r="F4" s="504">
        <f>+'Monthly Spending Plan summary'!F14</f>
        <v>0</v>
      </c>
      <c r="G4" s="504">
        <f>+'Monthly Spending Plan summary'!G14</f>
        <v>0</v>
      </c>
      <c r="H4" s="504">
        <f>+'Monthly Spending Plan summary'!H14</f>
        <v>0</v>
      </c>
      <c r="I4" s="504">
        <f>+'Monthly Spending Plan summary'!I14</f>
        <v>0</v>
      </c>
      <c r="J4" s="504">
        <f>+'Monthly Spending Plan summary'!J14</f>
        <v>0</v>
      </c>
      <c r="K4" s="504">
        <f>+'Monthly Spending Plan summary'!K14</f>
        <v>0</v>
      </c>
      <c r="L4" s="504">
        <f>+'Monthly Spending Plan summary'!L14</f>
        <v>0</v>
      </c>
      <c r="M4" s="504">
        <f>+'Monthly Spending Plan summary'!M14</f>
        <v>0</v>
      </c>
      <c r="N4" s="504">
        <f>+'Monthly Spending Plan summary'!N14</f>
        <v>0</v>
      </c>
      <c r="O4" s="504">
        <f>+'Monthly Spending Plan summary'!O14</f>
        <v>0</v>
      </c>
      <c r="P4" s="504">
        <f>+'Monthly Spending Plan summary'!P14</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515"/>
      <c r="C7" s="515"/>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515"/>
      <c r="C9" s="515"/>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17">
        <f t="shared" si="0"/>
        <v>0</v>
      </c>
      <c r="R19" s="517">
        <f t="shared" si="1"/>
        <v>0</v>
      </c>
      <c r="S19" s="3"/>
    </row>
    <row r="20" spans="1:20" ht="19.5" customHeight="1" x14ac:dyDescent="0.25">
      <c r="A20" s="5">
        <v>15</v>
      </c>
      <c r="B20" s="515"/>
      <c r="C20" s="515"/>
      <c r="D20" s="515"/>
      <c r="E20" s="515"/>
      <c r="F20" s="515"/>
      <c r="G20" s="515"/>
      <c r="H20" s="515"/>
      <c r="I20" s="515"/>
      <c r="J20" s="515"/>
      <c r="K20" s="515"/>
      <c r="L20" s="515"/>
      <c r="M20" s="515"/>
      <c r="N20" s="515"/>
      <c r="O20" s="515"/>
      <c r="P20" s="515"/>
      <c r="Q20" s="517">
        <f t="shared" si="0"/>
        <v>0</v>
      </c>
      <c r="R20" s="517">
        <f t="shared" si="1"/>
        <v>0</v>
      </c>
      <c r="S20" s="3"/>
    </row>
    <row r="21" spans="1:20" s="4" customFormat="1" ht="26.4" x14ac:dyDescent="0.25">
      <c r="A21" s="25" t="s">
        <v>16</v>
      </c>
      <c r="B21" s="523">
        <f t="shared" ref="B21:P21" si="2">SUM(B6:B20)</f>
        <v>0</v>
      </c>
      <c r="C21" s="518">
        <f t="shared" si="2"/>
        <v>0</v>
      </c>
      <c r="D21" s="518">
        <f t="shared" si="2"/>
        <v>0</v>
      </c>
      <c r="E21" s="518">
        <f t="shared" si="2"/>
        <v>0</v>
      </c>
      <c r="F21" s="518">
        <f t="shared" si="2"/>
        <v>0</v>
      </c>
      <c r="G21" s="518">
        <f t="shared" si="2"/>
        <v>0</v>
      </c>
      <c r="H21" s="518">
        <f t="shared" si="2"/>
        <v>0</v>
      </c>
      <c r="I21" s="518">
        <f t="shared" si="2"/>
        <v>0</v>
      </c>
      <c r="J21" s="518">
        <f t="shared" si="2"/>
        <v>0</v>
      </c>
      <c r="K21" s="518">
        <f t="shared" si="2"/>
        <v>0</v>
      </c>
      <c r="L21" s="518">
        <f t="shared" si="2"/>
        <v>0</v>
      </c>
      <c r="M21" s="518">
        <f t="shared" si="2"/>
        <v>0</v>
      </c>
      <c r="N21" s="518">
        <f t="shared" si="2"/>
        <v>0</v>
      </c>
      <c r="O21" s="518">
        <f t="shared" si="2"/>
        <v>0</v>
      </c>
      <c r="P21" s="518">
        <f t="shared" si="2"/>
        <v>0</v>
      </c>
      <c r="Q21" s="518">
        <f t="shared" si="0"/>
        <v>0</v>
      </c>
      <c r="R21" s="517">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17">
        <f t="shared" si="0"/>
        <v>0</v>
      </c>
      <c r="R22" s="517">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summary'!B29</f>
        <v>0</v>
      </c>
      <c r="C41" s="503">
        <f>+'Monthly Spending Plan summary'!C29</f>
        <v>0</v>
      </c>
      <c r="D41" s="503">
        <f>+'Monthly Spending Plan summary'!D29</f>
        <v>0</v>
      </c>
      <c r="E41" s="503">
        <f>+'Monthly Spending Plan summary'!E29</f>
        <v>0</v>
      </c>
      <c r="F41" s="503">
        <f>+'Monthly Spending Plan summary'!F29</f>
        <v>0</v>
      </c>
      <c r="G41" s="503">
        <f>+'Monthly Spending Plan summary'!G29</f>
        <v>0</v>
      </c>
      <c r="H41" s="503">
        <f>+'Monthly Spending Plan summary'!H29</f>
        <v>0</v>
      </c>
      <c r="I41" s="503">
        <f>+'Monthly Spending Plan summary'!I29</f>
        <v>0</v>
      </c>
      <c r="J41" s="503">
        <f>+'Monthly Spending Plan summary'!J29</f>
        <v>0</v>
      </c>
      <c r="K41" s="503">
        <f>+'Monthly Spending Plan summary'!K29</f>
        <v>0</v>
      </c>
      <c r="L41" s="503">
        <f>+'Monthly Spending Plan summary'!L29</f>
        <v>0</v>
      </c>
      <c r="M41" s="503">
        <f>+'Monthly Spending Plan summary'!M29</f>
        <v>0</v>
      </c>
      <c r="N41" s="503">
        <f>+'Monthly Spending Plan summary'!N29</f>
        <v>0</v>
      </c>
      <c r="O41" s="503">
        <f>+'Monthly Spending Plan summary'!O29</f>
        <v>0</v>
      </c>
      <c r="P41" s="503">
        <f>+'Monthly Spending Plan summary'!P29</f>
        <v>0</v>
      </c>
      <c r="Q41" s="503">
        <f>+'Monthly Spending Plan summary'!Q29</f>
        <v>0</v>
      </c>
      <c r="R41" s="503">
        <f>+'Monthly Spending Plan summary'!R29</f>
        <v>0</v>
      </c>
      <c r="S41" s="3"/>
    </row>
    <row r="42" spans="1:19" ht="26.4" x14ac:dyDescent="0.25">
      <c r="A42" s="22" t="s">
        <v>50</v>
      </c>
      <c r="B42" s="503">
        <f>+'Actual summary'!B29</f>
        <v>0</v>
      </c>
      <c r="C42" s="503">
        <f>+'Actual summary'!C29</f>
        <v>0</v>
      </c>
      <c r="D42" s="503">
        <f>+'Actual summary'!D29</f>
        <v>0</v>
      </c>
      <c r="E42" s="503">
        <f>+'Actual summary'!E29</f>
        <v>0</v>
      </c>
      <c r="F42" s="503">
        <f>+'Actual summary'!F29</f>
        <v>0</v>
      </c>
      <c r="G42" s="503">
        <f>+'Actual summary'!G29</f>
        <v>0</v>
      </c>
      <c r="H42" s="503">
        <f>+'Actual summary'!H29</f>
        <v>0</v>
      </c>
      <c r="I42" s="503">
        <f>+'Actual summary'!I29</f>
        <v>0</v>
      </c>
      <c r="J42" s="503">
        <f>+'Actual summary'!J29</f>
        <v>0</v>
      </c>
      <c r="K42" s="503">
        <f>+'Actual summary'!K29</f>
        <v>0</v>
      </c>
      <c r="L42" s="503">
        <f>+'Actual summary'!L29</f>
        <v>0</v>
      </c>
      <c r="M42" s="503">
        <f>+'Actual summary'!M29</f>
        <v>0</v>
      </c>
      <c r="N42" s="503">
        <f>+'Actual summary'!N29</f>
        <v>0</v>
      </c>
      <c r="O42" s="503">
        <f>+'Actual summary'!O29</f>
        <v>0</v>
      </c>
      <c r="P42" s="503">
        <f>+'Actual summary'!P29</f>
        <v>0</v>
      </c>
      <c r="Q42" s="503">
        <f>+'Actual summary'!Q29</f>
        <v>0</v>
      </c>
      <c r="R42" s="503">
        <f>+'Actual summary'!R29</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+Aug!M46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+Aug!M47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34" top="0.53" bottom="0.54" header="0.24"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6" activePane="bottomRight" state="frozen"/>
      <selection pane="topRight" activeCell="B1" sqref="B1"/>
      <selection pane="bottomLeft" activeCell="A4" sqref="A4"/>
      <selection pane="bottomRight" activeCell="B6" sqref="B6"/>
    </sheetView>
  </sheetViews>
  <sheetFormatPr defaultRowHeight="13.2" x14ac:dyDescent="0.25"/>
  <cols>
    <col min="1" max="1" width="13.6640625" style="2" customWidth="1"/>
    <col min="2" max="2" width="16.33203125" customWidth="1"/>
    <col min="3" max="9" width="14.6640625" customWidth="1"/>
    <col min="10" max="18" width="13.44140625" customWidth="1"/>
  </cols>
  <sheetData>
    <row r="1" spans="1:19" s="44" customFormat="1" ht="17.399999999999999" x14ac:dyDescent="0.3">
      <c r="A1" s="19" t="s">
        <v>1</v>
      </c>
      <c r="B1" s="19" t="s">
        <v>38</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34">
        <f>+'Monthly Spending Plan summary'!B15</f>
        <v>0</v>
      </c>
      <c r="C4" s="23">
        <f>+'Monthly Spending Plan summary'!C15</f>
        <v>0</v>
      </c>
      <c r="D4" s="504">
        <f>+'Monthly Spending Plan summary'!D15</f>
        <v>0</v>
      </c>
      <c r="E4" s="504">
        <f>+'Monthly Spending Plan summary'!E15</f>
        <v>0</v>
      </c>
      <c r="F4" s="504">
        <f>+'Monthly Spending Plan summary'!F15</f>
        <v>0</v>
      </c>
      <c r="G4" s="504">
        <f>+'Monthly Spending Plan summary'!G15</f>
        <v>0</v>
      </c>
      <c r="H4" s="504">
        <f>+'Monthly Spending Plan summary'!H15</f>
        <v>0</v>
      </c>
      <c r="I4" s="504">
        <f>+'Monthly Spending Plan summary'!I15</f>
        <v>0</v>
      </c>
      <c r="J4" s="504">
        <f>+'Monthly Spending Plan summary'!J15</f>
        <v>0</v>
      </c>
      <c r="K4" s="504">
        <f>+'Monthly Spending Plan summary'!K15</f>
        <v>0</v>
      </c>
      <c r="L4" s="504">
        <f>+'Monthly Spending Plan summary'!L15</f>
        <v>0</v>
      </c>
      <c r="M4" s="504">
        <f>+'Monthly Spending Plan summary'!M15</f>
        <v>0</v>
      </c>
      <c r="N4" s="504">
        <f>+'Monthly Spending Plan summary'!N15</f>
        <v>0</v>
      </c>
      <c r="O4" s="504">
        <f>+'Monthly Spending Plan summary'!O15</f>
        <v>0</v>
      </c>
      <c r="P4" s="504">
        <f>+'Monthly Spending Plan summary'!P15</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428"/>
      <c r="C6" s="428"/>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428"/>
      <c r="C7" s="428"/>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428"/>
      <c r="C8" s="428"/>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428"/>
      <c r="C9" s="428"/>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428"/>
      <c r="C10" s="428"/>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428"/>
      <c r="C11" s="428"/>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428"/>
      <c r="C12" s="428"/>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428"/>
      <c r="C13" s="428"/>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428"/>
      <c r="C14" s="428"/>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428"/>
      <c r="C15" s="428"/>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428"/>
      <c r="C16" s="428"/>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428"/>
      <c r="C17" s="428"/>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428"/>
      <c r="C18" s="428"/>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428"/>
      <c r="C19" s="428"/>
      <c r="D19" s="515"/>
      <c r="E19" s="515"/>
      <c r="F19" s="515"/>
      <c r="G19" s="515"/>
      <c r="H19" s="515"/>
      <c r="I19" s="515"/>
      <c r="J19" s="515"/>
      <c r="K19" s="515"/>
      <c r="L19" s="515"/>
      <c r="M19" s="515"/>
      <c r="N19" s="515"/>
      <c r="O19" s="515"/>
      <c r="P19" s="515"/>
      <c r="Q19" s="517">
        <f t="shared" si="0"/>
        <v>0</v>
      </c>
      <c r="R19" s="517">
        <f t="shared" si="1"/>
        <v>0</v>
      </c>
      <c r="S19" s="3"/>
    </row>
    <row r="20" spans="1:20" ht="19.5" customHeight="1" x14ac:dyDescent="0.25">
      <c r="A20" s="5">
        <v>15</v>
      </c>
      <c r="B20" s="428"/>
      <c r="C20" s="428"/>
      <c r="D20" s="515"/>
      <c r="E20" s="515"/>
      <c r="F20" s="515"/>
      <c r="G20" s="515"/>
      <c r="H20" s="515"/>
      <c r="I20" s="515"/>
      <c r="J20" s="515"/>
      <c r="K20" s="515"/>
      <c r="L20" s="515"/>
      <c r="M20" s="515"/>
      <c r="N20" s="515"/>
      <c r="O20" s="515"/>
      <c r="P20" s="515"/>
      <c r="Q20" s="517">
        <f t="shared" si="0"/>
        <v>0</v>
      </c>
      <c r="R20" s="517">
        <f t="shared" si="1"/>
        <v>0</v>
      </c>
      <c r="S20" s="3"/>
    </row>
    <row r="21" spans="1:20" s="4" customFormat="1" ht="26.4" x14ac:dyDescent="0.25">
      <c r="A21" s="25" t="s">
        <v>16</v>
      </c>
      <c r="B21" s="426">
        <f t="shared" ref="B21:P21" si="2">SUM(B6:B20)</f>
        <v>0</v>
      </c>
      <c r="C21" s="427">
        <f t="shared" si="2"/>
        <v>0</v>
      </c>
      <c r="D21" s="518">
        <f t="shared" si="2"/>
        <v>0</v>
      </c>
      <c r="E21" s="518">
        <f t="shared" si="2"/>
        <v>0</v>
      </c>
      <c r="F21" s="518">
        <f t="shared" si="2"/>
        <v>0</v>
      </c>
      <c r="G21" s="518">
        <f t="shared" si="2"/>
        <v>0</v>
      </c>
      <c r="H21" s="518">
        <f t="shared" si="2"/>
        <v>0</v>
      </c>
      <c r="I21" s="518">
        <f t="shared" si="2"/>
        <v>0</v>
      </c>
      <c r="J21" s="518">
        <f t="shared" si="2"/>
        <v>0</v>
      </c>
      <c r="K21" s="518">
        <f t="shared" si="2"/>
        <v>0</v>
      </c>
      <c r="L21" s="518">
        <f t="shared" si="2"/>
        <v>0</v>
      </c>
      <c r="M21" s="518">
        <f t="shared" si="2"/>
        <v>0</v>
      </c>
      <c r="N21" s="518">
        <f t="shared" si="2"/>
        <v>0</v>
      </c>
      <c r="O21" s="518">
        <f t="shared" si="2"/>
        <v>0</v>
      </c>
      <c r="P21" s="518">
        <f t="shared" si="2"/>
        <v>0</v>
      </c>
      <c r="Q21" s="518">
        <f t="shared" si="0"/>
        <v>0</v>
      </c>
      <c r="R21" s="517">
        <f t="shared" si="1"/>
        <v>0</v>
      </c>
      <c r="S21" s="23"/>
      <c r="T21"/>
    </row>
    <row r="22" spans="1:20" ht="19.5" customHeight="1" x14ac:dyDescent="0.25">
      <c r="A22" s="5">
        <v>16</v>
      </c>
      <c r="B22" s="428"/>
      <c r="C22" s="428"/>
      <c r="D22" s="515"/>
      <c r="E22" s="515"/>
      <c r="F22" s="515"/>
      <c r="G22" s="515"/>
      <c r="H22" s="515"/>
      <c r="I22" s="515"/>
      <c r="J22" s="515"/>
      <c r="K22" s="515"/>
      <c r="L22" s="515"/>
      <c r="M22" s="515"/>
      <c r="N22" s="515"/>
      <c r="O22" s="515"/>
      <c r="P22" s="515"/>
      <c r="Q22" s="517">
        <f t="shared" si="0"/>
        <v>0</v>
      </c>
      <c r="R22" s="517">
        <f t="shared" si="1"/>
        <v>0</v>
      </c>
      <c r="S22" s="3"/>
    </row>
    <row r="23" spans="1:20" ht="19.5" customHeight="1" x14ac:dyDescent="0.25">
      <c r="A23" s="5">
        <v>17</v>
      </c>
      <c r="B23" s="428"/>
      <c r="C23" s="428"/>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428"/>
      <c r="C24" s="428"/>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428"/>
      <c r="C25" s="428"/>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428"/>
      <c r="C26" s="428"/>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428"/>
      <c r="C27" s="428"/>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428"/>
      <c r="C28" s="428"/>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428"/>
      <c r="C29" s="428"/>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428"/>
      <c r="C30" s="428"/>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428"/>
      <c r="C31" s="428"/>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428"/>
      <c r="C32" s="428"/>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428"/>
      <c r="C33" s="428"/>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428"/>
      <c r="C34" s="428"/>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428"/>
      <c r="C35" s="428"/>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428"/>
      <c r="C36" s="428"/>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428"/>
      <c r="C37" s="428"/>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summary'!B30</f>
        <v>0</v>
      </c>
      <c r="C41" s="503">
        <f>+'Monthly Spending Plan summary'!C30</f>
        <v>0</v>
      </c>
      <c r="D41" s="503">
        <f>+'Monthly Spending Plan summary'!D30</f>
        <v>0</v>
      </c>
      <c r="E41" s="503">
        <f>+'Monthly Spending Plan summary'!E30</f>
        <v>0</v>
      </c>
      <c r="F41" s="503">
        <f>+'Monthly Spending Plan summary'!F30</f>
        <v>0</v>
      </c>
      <c r="G41" s="503">
        <f>+'Monthly Spending Plan summary'!G30</f>
        <v>0</v>
      </c>
      <c r="H41" s="503">
        <f>+'Monthly Spending Plan summary'!H30</f>
        <v>0</v>
      </c>
      <c r="I41" s="503">
        <f>+'Monthly Spending Plan summary'!I30</f>
        <v>0</v>
      </c>
      <c r="J41" s="503">
        <f>+'Monthly Spending Plan summary'!J30</f>
        <v>0</v>
      </c>
      <c r="K41" s="503">
        <f>+'Monthly Spending Plan summary'!K30</f>
        <v>0</v>
      </c>
      <c r="L41" s="503">
        <f>+'Monthly Spending Plan summary'!L30</f>
        <v>0</v>
      </c>
      <c r="M41" s="503">
        <f>+'Monthly Spending Plan summary'!M30</f>
        <v>0</v>
      </c>
      <c r="N41" s="503">
        <f>+'Monthly Spending Plan summary'!N30</f>
        <v>0</v>
      </c>
      <c r="O41" s="503">
        <f>+'Monthly Spending Plan summary'!O30</f>
        <v>0</v>
      </c>
      <c r="P41" s="503">
        <f>+'Monthly Spending Plan summary'!P30</f>
        <v>0</v>
      </c>
      <c r="Q41" s="503">
        <f>+'Monthly Spending Plan summary'!Q30</f>
        <v>0</v>
      </c>
      <c r="R41" s="503">
        <f>+'Monthly Spending Plan summary'!R30</f>
        <v>0</v>
      </c>
      <c r="S41" s="3"/>
    </row>
    <row r="42" spans="1:19" ht="26.4" x14ac:dyDescent="0.25">
      <c r="A42" s="22" t="s">
        <v>50</v>
      </c>
      <c r="B42" s="503">
        <f>+'Actual summary'!B30</f>
        <v>0</v>
      </c>
      <c r="C42" s="503">
        <f>+'Actual summary'!C30</f>
        <v>0</v>
      </c>
      <c r="D42" s="503">
        <f>+'Actual summary'!D30</f>
        <v>0</v>
      </c>
      <c r="E42" s="503">
        <f>+'Actual summary'!E30</f>
        <v>0</v>
      </c>
      <c r="F42" s="503">
        <f>+'Actual summary'!F30</f>
        <v>0</v>
      </c>
      <c r="G42" s="503">
        <f>+'Actual summary'!G30</f>
        <v>0</v>
      </c>
      <c r="H42" s="503">
        <f>+'Actual summary'!H30</f>
        <v>0</v>
      </c>
      <c r="I42" s="503">
        <f>+'Actual summary'!I30</f>
        <v>0</v>
      </c>
      <c r="J42" s="503">
        <f>+'Actual summary'!J30</f>
        <v>0</v>
      </c>
      <c r="K42" s="503">
        <f>+'Actual summary'!K30</f>
        <v>0</v>
      </c>
      <c r="L42" s="503">
        <f>+'Actual summary'!L30</f>
        <v>0</v>
      </c>
      <c r="M42" s="503">
        <f>+'Actual summary'!M30</f>
        <v>0</v>
      </c>
      <c r="N42" s="503">
        <f>+'Actual summary'!N30</f>
        <v>0</v>
      </c>
      <c r="O42" s="503">
        <f>+'Actual summary'!O30</f>
        <v>0</v>
      </c>
      <c r="P42" s="503">
        <f>+'Actual summary'!P30</f>
        <v>0</v>
      </c>
      <c r="Q42" s="503">
        <f>+'Actual summary'!Q30</f>
        <v>0</v>
      </c>
      <c r="R42" s="503">
        <f>+'Actual summary'!R30</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+Sep!M46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+Sep!M47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24" top="0.59" bottom="0.56999999999999995" header="0.3"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pane="topRight" activeCell="B1" sqref="B1"/>
      <selection pane="bottomLeft" activeCell="A4" sqref="A4"/>
      <selection pane="bottomRight" activeCell="B6" sqref="B6"/>
    </sheetView>
  </sheetViews>
  <sheetFormatPr defaultRowHeight="13.2" x14ac:dyDescent="0.25"/>
  <cols>
    <col min="1" max="1" width="11.88671875" style="2" customWidth="1"/>
    <col min="2" max="2" width="16.33203125" customWidth="1"/>
    <col min="3" max="9" width="14.88671875" customWidth="1"/>
    <col min="10" max="16" width="13.5546875" customWidth="1"/>
    <col min="17" max="17" width="14.33203125" customWidth="1"/>
    <col min="18" max="18" width="13.44140625" customWidth="1"/>
  </cols>
  <sheetData>
    <row r="1" spans="1:19" s="44" customFormat="1" ht="26.25" customHeight="1" x14ac:dyDescent="0.3">
      <c r="A1" s="19" t="s">
        <v>1</v>
      </c>
      <c r="B1" s="19" t="s">
        <v>37</v>
      </c>
      <c r="C1" s="19" t="s">
        <v>3</v>
      </c>
      <c r="D1" s="49">
        <f>'Monthly Spending Plan summary'!F2</f>
        <v>2018</v>
      </c>
      <c r="R1" s="21" t="s">
        <v>20</v>
      </c>
    </row>
    <row r="2" spans="1:19" s="5" customFormat="1" ht="16.5" customHeigh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summary'!B16</f>
        <v>0</v>
      </c>
      <c r="C4" s="504">
        <f>+'Monthly Spending Plan summary'!C16</f>
        <v>0</v>
      </c>
      <c r="D4" s="504">
        <f>+'Monthly Spending Plan summary'!D16</f>
        <v>0</v>
      </c>
      <c r="E4" s="504">
        <f>+'Monthly Spending Plan summary'!E16</f>
        <v>0</v>
      </c>
      <c r="F4" s="504">
        <f>+'Monthly Spending Plan summary'!F16</f>
        <v>0</v>
      </c>
      <c r="G4" s="504">
        <f>+'Monthly Spending Plan summary'!G16</f>
        <v>0</v>
      </c>
      <c r="H4" s="504">
        <f>+'Monthly Spending Plan summary'!H16</f>
        <v>0</v>
      </c>
      <c r="I4" s="504">
        <f>+'Monthly Spending Plan summary'!I16</f>
        <v>0</v>
      </c>
      <c r="J4" s="504">
        <f>+'Monthly Spending Plan summary'!J16</f>
        <v>0</v>
      </c>
      <c r="K4" s="504">
        <f>+'Monthly Spending Plan summary'!K16</f>
        <v>0</v>
      </c>
      <c r="L4" s="504">
        <f>+'Monthly Spending Plan summary'!L16</f>
        <v>0</v>
      </c>
      <c r="M4" s="504">
        <f>+'Monthly Spending Plan summary'!M16</f>
        <v>0</v>
      </c>
      <c r="N4" s="504">
        <f>+'Monthly Spending Plan summary'!N16</f>
        <v>0</v>
      </c>
      <c r="O4" s="504">
        <f>+'Monthly Spending Plan summary'!O16</f>
        <v>0</v>
      </c>
      <c r="P4" s="504">
        <f>+'Monthly Spending Plan summary'!P16</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20.25" customHeight="1" x14ac:dyDescent="0.25">
      <c r="A6" s="5">
        <v>1</v>
      </c>
      <c r="B6" s="515"/>
      <c r="C6" s="515"/>
      <c r="D6" s="515"/>
      <c r="E6" s="515"/>
      <c r="F6" s="515"/>
      <c r="G6" s="515"/>
      <c r="H6" s="515"/>
      <c r="I6" s="515"/>
      <c r="J6" s="515"/>
      <c r="K6" s="515"/>
      <c r="L6" s="515"/>
      <c r="M6" s="515"/>
      <c r="N6" s="515"/>
      <c r="O6" s="515"/>
      <c r="P6" s="515"/>
      <c r="Q6" s="528">
        <f t="shared" ref="Q6:Q38" si="0">SUM(C6:P6)</f>
        <v>0</v>
      </c>
      <c r="R6" s="528">
        <f>+B6-Q6</f>
        <v>0</v>
      </c>
      <c r="S6" s="3"/>
    </row>
    <row r="7" spans="1:19" ht="20.25" customHeight="1" x14ac:dyDescent="0.25">
      <c r="A7" s="5">
        <v>2</v>
      </c>
      <c r="B7" s="515"/>
      <c r="C7" s="515"/>
      <c r="D7" s="515"/>
      <c r="E7" s="515"/>
      <c r="F7" s="515"/>
      <c r="G7" s="515"/>
      <c r="H7" s="515"/>
      <c r="I7" s="515"/>
      <c r="J7" s="515"/>
      <c r="K7" s="515"/>
      <c r="L7" s="515"/>
      <c r="M7" s="515"/>
      <c r="N7" s="515"/>
      <c r="O7" s="515"/>
      <c r="P7" s="515"/>
      <c r="Q7" s="528">
        <f t="shared" si="0"/>
        <v>0</v>
      </c>
      <c r="R7" s="528">
        <f t="shared" ref="R7:R37" si="1">+B7-Q7</f>
        <v>0</v>
      </c>
      <c r="S7" s="3"/>
    </row>
    <row r="8" spans="1:19" ht="20.25" customHeight="1" x14ac:dyDescent="0.25">
      <c r="A8" s="5">
        <v>3</v>
      </c>
      <c r="B8" s="515"/>
      <c r="C8" s="515"/>
      <c r="D8" s="515"/>
      <c r="E8" s="515"/>
      <c r="F8" s="515"/>
      <c r="G8" s="515"/>
      <c r="H8" s="515"/>
      <c r="I8" s="515"/>
      <c r="J8" s="515"/>
      <c r="K8" s="515"/>
      <c r="L8" s="515"/>
      <c r="M8" s="515"/>
      <c r="N8" s="515"/>
      <c r="O8" s="515"/>
      <c r="P8" s="515"/>
      <c r="Q8" s="528">
        <f t="shared" si="0"/>
        <v>0</v>
      </c>
      <c r="R8" s="528">
        <f t="shared" si="1"/>
        <v>0</v>
      </c>
      <c r="S8" s="3"/>
    </row>
    <row r="9" spans="1:19" ht="20.25" customHeight="1" x14ac:dyDescent="0.25">
      <c r="A9" s="5">
        <v>4</v>
      </c>
      <c r="B9" s="515"/>
      <c r="C9" s="515"/>
      <c r="D9" s="515"/>
      <c r="E9" s="515"/>
      <c r="F9" s="515"/>
      <c r="G9" s="515"/>
      <c r="H9" s="515"/>
      <c r="I9" s="515"/>
      <c r="J9" s="515"/>
      <c r="K9" s="515"/>
      <c r="L9" s="515"/>
      <c r="M9" s="515"/>
      <c r="N9" s="515"/>
      <c r="O9" s="515"/>
      <c r="P9" s="515"/>
      <c r="Q9" s="528">
        <f t="shared" si="0"/>
        <v>0</v>
      </c>
      <c r="R9" s="528">
        <f t="shared" si="1"/>
        <v>0</v>
      </c>
      <c r="S9" s="3"/>
    </row>
    <row r="10" spans="1:19" ht="20.25" customHeight="1" x14ac:dyDescent="0.25">
      <c r="A10" s="5">
        <v>5</v>
      </c>
      <c r="B10" s="515"/>
      <c r="C10" s="515"/>
      <c r="D10" s="515"/>
      <c r="E10" s="515"/>
      <c r="F10" s="515"/>
      <c r="G10" s="515"/>
      <c r="H10" s="515"/>
      <c r="I10" s="515"/>
      <c r="J10" s="515"/>
      <c r="K10" s="515"/>
      <c r="L10" s="515"/>
      <c r="M10" s="515"/>
      <c r="N10" s="515"/>
      <c r="O10" s="515"/>
      <c r="P10" s="515"/>
      <c r="Q10" s="528">
        <f t="shared" si="0"/>
        <v>0</v>
      </c>
      <c r="R10" s="528">
        <f t="shared" si="1"/>
        <v>0</v>
      </c>
      <c r="S10" s="3"/>
    </row>
    <row r="11" spans="1:19" ht="20.25" customHeight="1" x14ac:dyDescent="0.25">
      <c r="A11" s="5">
        <v>6</v>
      </c>
      <c r="B11" s="515"/>
      <c r="C11" s="515"/>
      <c r="D11" s="515"/>
      <c r="E11" s="515"/>
      <c r="F11" s="515"/>
      <c r="G11" s="515"/>
      <c r="H11" s="515"/>
      <c r="I11" s="515"/>
      <c r="J11" s="515"/>
      <c r="K11" s="515"/>
      <c r="L11" s="515"/>
      <c r="M11" s="515"/>
      <c r="N11" s="515"/>
      <c r="O11" s="515"/>
      <c r="P11" s="515"/>
      <c r="Q11" s="528">
        <f t="shared" si="0"/>
        <v>0</v>
      </c>
      <c r="R11" s="528">
        <f t="shared" si="1"/>
        <v>0</v>
      </c>
      <c r="S11" s="3"/>
    </row>
    <row r="12" spans="1:19" ht="20.25" customHeight="1" x14ac:dyDescent="0.25">
      <c r="A12" s="5">
        <v>7</v>
      </c>
      <c r="B12" s="515"/>
      <c r="C12" s="515"/>
      <c r="D12" s="515"/>
      <c r="E12" s="515"/>
      <c r="F12" s="515"/>
      <c r="G12" s="515"/>
      <c r="H12" s="515"/>
      <c r="I12" s="515"/>
      <c r="J12" s="515"/>
      <c r="K12" s="515"/>
      <c r="L12" s="515"/>
      <c r="M12" s="515"/>
      <c r="N12" s="515"/>
      <c r="O12" s="515"/>
      <c r="P12" s="515"/>
      <c r="Q12" s="528">
        <f t="shared" si="0"/>
        <v>0</v>
      </c>
      <c r="R12" s="528">
        <f t="shared" si="1"/>
        <v>0</v>
      </c>
      <c r="S12" s="3"/>
    </row>
    <row r="13" spans="1:19" ht="20.25" customHeight="1" x14ac:dyDescent="0.25">
      <c r="A13" s="5">
        <v>8</v>
      </c>
      <c r="B13" s="515"/>
      <c r="C13" s="515"/>
      <c r="D13" s="515"/>
      <c r="E13" s="515"/>
      <c r="F13" s="515"/>
      <c r="G13" s="515"/>
      <c r="H13" s="515"/>
      <c r="I13" s="515"/>
      <c r="J13" s="515"/>
      <c r="K13" s="515"/>
      <c r="L13" s="515"/>
      <c r="M13" s="515"/>
      <c r="N13" s="515"/>
      <c r="O13" s="515"/>
      <c r="P13" s="515"/>
      <c r="Q13" s="528">
        <f t="shared" si="0"/>
        <v>0</v>
      </c>
      <c r="R13" s="528">
        <f t="shared" si="1"/>
        <v>0</v>
      </c>
      <c r="S13" s="3"/>
    </row>
    <row r="14" spans="1:19" ht="20.25" customHeight="1" x14ac:dyDescent="0.25">
      <c r="A14" s="5">
        <v>9</v>
      </c>
      <c r="B14" s="515"/>
      <c r="C14" s="515"/>
      <c r="D14" s="515"/>
      <c r="E14" s="515"/>
      <c r="F14" s="515"/>
      <c r="G14" s="515"/>
      <c r="H14" s="515"/>
      <c r="I14" s="515"/>
      <c r="J14" s="515"/>
      <c r="K14" s="515"/>
      <c r="L14" s="515"/>
      <c r="M14" s="515"/>
      <c r="N14" s="515"/>
      <c r="O14" s="515"/>
      <c r="P14" s="515"/>
      <c r="Q14" s="528">
        <f t="shared" si="0"/>
        <v>0</v>
      </c>
      <c r="R14" s="528">
        <f t="shared" si="1"/>
        <v>0</v>
      </c>
      <c r="S14" s="3"/>
    </row>
    <row r="15" spans="1:19" ht="20.25" customHeight="1" x14ac:dyDescent="0.25">
      <c r="A15" s="5">
        <v>10</v>
      </c>
      <c r="B15" s="515"/>
      <c r="C15" s="515"/>
      <c r="D15" s="515"/>
      <c r="E15" s="515"/>
      <c r="F15" s="515"/>
      <c r="G15" s="515"/>
      <c r="H15" s="515"/>
      <c r="I15" s="515"/>
      <c r="J15" s="515"/>
      <c r="K15" s="515"/>
      <c r="L15" s="515"/>
      <c r="M15" s="515"/>
      <c r="N15" s="515"/>
      <c r="O15" s="515"/>
      <c r="P15" s="515"/>
      <c r="Q15" s="528">
        <f t="shared" si="0"/>
        <v>0</v>
      </c>
      <c r="R15" s="528">
        <f t="shared" si="1"/>
        <v>0</v>
      </c>
      <c r="S15" s="3"/>
    </row>
    <row r="16" spans="1:19" ht="20.25" customHeight="1" x14ac:dyDescent="0.25">
      <c r="A16" s="5">
        <v>11</v>
      </c>
      <c r="B16" s="515"/>
      <c r="C16" s="515"/>
      <c r="D16" s="515"/>
      <c r="E16" s="515"/>
      <c r="F16" s="515"/>
      <c r="G16" s="515"/>
      <c r="H16" s="515"/>
      <c r="I16" s="515"/>
      <c r="J16" s="515"/>
      <c r="K16" s="515"/>
      <c r="L16" s="515"/>
      <c r="M16" s="515"/>
      <c r="N16" s="515"/>
      <c r="O16" s="515"/>
      <c r="P16" s="515"/>
      <c r="Q16" s="528">
        <f t="shared" si="0"/>
        <v>0</v>
      </c>
      <c r="R16" s="528">
        <f t="shared" si="1"/>
        <v>0</v>
      </c>
      <c r="S16" s="3"/>
    </row>
    <row r="17" spans="1:20" ht="20.25" customHeight="1" x14ac:dyDescent="0.25">
      <c r="A17" s="5">
        <v>12</v>
      </c>
      <c r="B17" s="515"/>
      <c r="C17" s="515"/>
      <c r="D17" s="515"/>
      <c r="E17" s="515"/>
      <c r="F17" s="515"/>
      <c r="G17" s="515"/>
      <c r="H17" s="515"/>
      <c r="I17" s="515"/>
      <c r="J17" s="515"/>
      <c r="K17" s="515"/>
      <c r="L17" s="515"/>
      <c r="M17" s="515"/>
      <c r="N17" s="515"/>
      <c r="O17" s="515"/>
      <c r="P17" s="515"/>
      <c r="Q17" s="528">
        <f t="shared" si="0"/>
        <v>0</v>
      </c>
      <c r="R17" s="528">
        <f t="shared" si="1"/>
        <v>0</v>
      </c>
      <c r="S17" s="3"/>
    </row>
    <row r="18" spans="1:20" ht="20.25" customHeight="1" x14ac:dyDescent="0.25">
      <c r="A18" s="5">
        <v>13</v>
      </c>
      <c r="B18" s="515"/>
      <c r="C18" s="515"/>
      <c r="D18" s="515"/>
      <c r="E18" s="515"/>
      <c r="F18" s="515"/>
      <c r="G18" s="515"/>
      <c r="H18" s="515"/>
      <c r="I18" s="515"/>
      <c r="J18" s="515"/>
      <c r="K18" s="515"/>
      <c r="L18" s="515"/>
      <c r="M18" s="515"/>
      <c r="N18" s="515"/>
      <c r="O18" s="515"/>
      <c r="P18" s="515"/>
      <c r="Q18" s="528">
        <f t="shared" si="0"/>
        <v>0</v>
      </c>
      <c r="R18" s="528">
        <f t="shared" si="1"/>
        <v>0</v>
      </c>
      <c r="S18" s="3"/>
    </row>
    <row r="19" spans="1:20" ht="20.25" customHeight="1" x14ac:dyDescent="0.25">
      <c r="A19" s="5">
        <v>14</v>
      </c>
      <c r="B19" s="515"/>
      <c r="C19" s="515"/>
      <c r="D19" s="515"/>
      <c r="E19" s="515"/>
      <c r="F19" s="515"/>
      <c r="G19" s="515"/>
      <c r="H19" s="515"/>
      <c r="I19" s="515"/>
      <c r="J19" s="515"/>
      <c r="K19" s="515"/>
      <c r="L19" s="515"/>
      <c r="M19" s="515"/>
      <c r="N19" s="515"/>
      <c r="O19" s="515"/>
      <c r="P19" s="515"/>
      <c r="Q19" s="528">
        <f t="shared" si="0"/>
        <v>0</v>
      </c>
      <c r="R19" s="528">
        <f t="shared" si="1"/>
        <v>0</v>
      </c>
      <c r="S19" s="3"/>
    </row>
    <row r="20" spans="1:20" ht="20.25" customHeight="1" x14ac:dyDescent="0.25">
      <c r="A20" s="429">
        <v>15</v>
      </c>
      <c r="B20" s="515"/>
      <c r="C20" s="515"/>
      <c r="D20" s="515"/>
      <c r="E20" s="515"/>
      <c r="F20" s="515"/>
      <c r="G20" s="515"/>
      <c r="H20" s="515"/>
      <c r="I20" s="515"/>
      <c r="J20" s="515"/>
      <c r="K20" s="515"/>
      <c r="L20" s="515"/>
      <c r="M20" s="515"/>
      <c r="N20" s="515"/>
      <c r="O20" s="515"/>
      <c r="P20" s="515"/>
      <c r="Q20" s="528">
        <f t="shared" si="0"/>
        <v>0</v>
      </c>
      <c r="R20" s="528">
        <f t="shared" si="1"/>
        <v>0</v>
      </c>
      <c r="S20" s="3"/>
    </row>
    <row r="21" spans="1:20" s="4" customFormat="1" ht="26.4" x14ac:dyDescent="0.25">
      <c r="A21" s="25" t="s">
        <v>16</v>
      </c>
      <c r="B21" s="508">
        <f t="shared" ref="B21:P21" si="2">SUM(B6:B20)</f>
        <v>0</v>
      </c>
      <c r="C21" s="505">
        <f t="shared" si="2"/>
        <v>0</v>
      </c>
      <c r="D21" s="505">
        <f t="shared" si="2"/>
        <v>0</v>
      </c>
      <c r="E21" s="505">
        <f t="shared" si="2"/>
        <v>0</v>
      </c>
      <c r="F21" s="505">
        <f t="shared" si="2"/>
        <v>0</v>
      </c>
      <c r="G21" s="505">
        <f t="shared" si="2"/>
        <v>0</v>
      </c>
      <c r="H21" s="505">
        <f t="shared" si="2"/>
        <v>0</v>
      </c>
      <c r="I21" s="505">
        <f t="shared" si="2"/>
        <v>0</v>
      </c>
      <c r="J21" s="505">
        <f t="shared" si="2"/>
        <v>0</v>
      </c>
      <c r="K21" s="505">
        <f t="shared" si="2"/>
        <v>0</v>
      </c>
      <c r="L21" s="505">
        <f t="shared" si="2"/>
        <v>0</v>
      </c>
      <c r="M21" s="505">
        <f t="shared" si="2"/>
        <v>0</v>
      </c>
      <c r="N21" s="505">
        <f t="shared" si="2"/>
        <v>0</v>
      </c>
      <c r="O21" s="505">
        <f t="shared" si="2"/>
        <v>0</v>
      </c>
      <c r="P21" s="505">
        <f t="shared" si="2"/>
        <v>0</v>
      </c>
      <c r="Q21" s="527">
        <f t="shared" si="0"/>
        <v>0</v>
      </c>
      <c r="R21" s="528">
        <f t="shared" si="1"/>
        <v>0</v>
      </c>
      <c r="S21" s="23"/>
      <c r="T21"/>
    </row>
    <row r="22" spans="1:20" ht="20.25" customHeight="1" x14ac:dyDescent="0.25">
      <c r="A22" s="5">
        <v>16</v>
      </c>
      <c r="B22" s="515"/>
      <c r="C22" s="515"/>
      <c r="D22" s="515"/>
      <c r="E22" s="515"/>
      <c r="F22" s="515"/>
      <c r="G22" s="515"/>
      <c r="H22" s="515"/>
      <c r="I22" s="515"/>
      <c r="J22" s="515"/>
      <c r="K22" s="515"/>
      <c r="L22" s="515"/>
      <c r="M22" s="515"/>
      <c r="N22" s="515"/>
      <c r="O22" s="515"/>
      <c r="P22" s="515"/>
      <c r="Q22" s="528">
        <f t="shared" si="0"/>
        <v>0</v>
      </c>
      <c r="R22" s="528">
        <f t="shared" si="1"/>
        <v>0</v>
      </c>
      <c r="S22" s="3"/>
    </row>
    <row r="23" spans="1:20" ht="20.25" customHeight="1" x14ac:dyDescent="0.25">
      <c r="A23" s="5">
        <v>17</v>
      </c>
      <c r="B23" s="515"/>
      <c r="C23" s="515"/>
      <c r="D23" s="515"/>
      <c r="E23" s="515"/>
      <c r="F23" s="515"/>
      <c r="G23" s="515"/>
      <c r="H23" s="515"/>
      <c r="I23" s="515"/>
      <c r="J23" s="515"/>
      <c r="K23" s="515"/>
      <c r="L23" s="515"/>
      <c r="M23" s="515"/>
      <c r="N23" s="515"/>
      <c r="O23" s="515"/>
      <c r="P23" s="515"/>
      <c r="Q23" s="528">
        <f t="shared" si="0"/>
        <v>0</v>
      </c>
      <c r="R23" s="528">
        <f t="shared" si="1"/>
        <v>0</v>
      </c>
      <c r="S23" s="3"/>
    </row>
    <row r="24" spans="1:20" ht="20.25" customHeight="1" x14ac:dyDescent="0.25">
      <c r="A24" s="5">
        <v>18</v>
      </c>
      <c r="B24" s="515"/>
      <c r="C24" s="515"/>
      <c r="D24" s="515"/>
      <c r="E24" s="515"/>
      <c r="F24" s="515"/>
      <c r="G24" s="515"/>
      <c r="H24" s="515"/>
      <c r="I24" s="515"/>
      <c r="J24" s="515"/>
      <c r="K24" s="515"/>
      <c r="L24" s="515"/>
      <c r="M24" s="515"/>
      <c r="N24" s="515"/>
      <c r="O24" s="515"/>
      <c r="P24" s="515"/>
      <c r="Q24" s="528">
        <f t="shared" si="0"/>
        <v>0</v>
      </c>
      <c r="R24" s="528">
        <f t="shared" si="1"/>
        <v>0</v>
      </c>
      <c r="S24" s="3"/>
    </row>
    <row r="25" spans="1:20" ht="20.25" customHeight="1" x14ac:dyDescent="0.25">
      <c r="A25" s="5">
        <v>19</v>
      </c>
      <c r="B25" s="515"/>
      <c r="C25" s="515"/>
      <c r="D25" s="515"/>
      <c r="E25" s="515"/>
      <c r="F25" s="515"/>
      <c r="G25" s="515"/>
      <c r="H25" s="515"/>
      <c r="I25" s="515"/>
      <c r="J25" s="515"/>
      <c r="K25" s="515"/>
      <c r="L25" s="515"/>
      <c r="M25" s="515"/>
      <c r="N25" s="515"/>
      <c r="O25" s="515"/>
      <c r="P25" s="515"/>
      <c r="Q25" s="528">
        <f t="shared" si="0"/>
        <v>0</v>
      </c>
      <c r="R25" s="528">
        <f t="shared" si="1"/>
        <v>0</v>
      </c>
      <c r="S25" s="3"/>
    </row>
    <row r="26" spans="1:20" ht="20.25" customHeight="1" x14ac:dyDescent="0.25">
      <c r="A26" s="5">
        <v>20</v>
      </c>
      <c r="B26" s="515"/>
      <c r="C26" s="515"/>
      <c r="D26" s="515"/>
      <c r="E26" s="515"/>
      <c r="F26" s="515"/>
      <c r="G26" s="515"/>
      <c r="H26" s="515"/>
      <c r="I26" s="515"/>
      <c r="J26" s="515"/>
      <c r="K26" s="515"/>
      <c r="L26" s="515"/>
      <c r="M26" s="515"/>
      <c r="N26" s="515"/>
      <c r="O26" s="515"/>
      <c r="P26" s="515"/>
      <c r="Q26" s="528">
        <f t="shared" si="0"/>
        <v>0</v>
      </c>
      <c r="R26" s="528">
        <f t="shared" si="1"/>
        <v>0</v>
      </c>
      <c r="S26" s="3"/>
    </row>
    <row r="27" spans="1:20" ht="20.25" customHeight="1" x14ac:dyDescent="0.25">
      <c r="A27" s="5">
        <v>21</v>
      </c>
      <c r="B27" s="515"/>
      <c r="C27" s="515"/>
      <c r="D27" s="515"/>
      <c r="E27" s="515"/>
      <c r="F27" s="515"/>
      <c r="G27" s="515"/>
      <c r="H27" s="515"/>
      <c r="I27" s="515"/>
      <c r="J27" s="515"/>
      <c r="K27" s="515"/>
      <c r="L27" s="515"/>
      <c r="M27" s="515"/>
      <c r="N27" s="515"/>
      <c r="O27" s="515"/>
      <c r="P27" s="515"/>
      <c r="Q27" s="528">
        <f t="shared" si="0"/>
        <v>0</v>
      </c>
      <c r="R27" s="528">
        <f t="shared" si="1"/>
        <v>0</v>
      </c>
      <c r="S27" s="3"/>
    </row>
    <row r="28" spans="1:20" ht="20.25" customHeight="1" x14ac:dyDescent="0.25">
      <c r="A28" s="5">
        <v>22</v>
      </c>
      <c r="B28" s="515"/>
      <c r="C28" s="515"/>
      <c r="D28" s="515"/>
      <c r="E28" s="515"/>
      <c r="F28" s="515"/>
      <c r="G28" s="515"/>
      <c r="H28" s="515"/>
      <c r="I28" s="515"/>
      <c r="J28" s="515"/>
      <c r="K28" s="515"/>
      <c r="L28" s="515"/>
      <c r="M28" s="515"/>
      <c r="N28" s="515"/>
      <c r="O28" s="515"/>
      <c r="P28" s="515"/>
      <c r="Q28" s="528">
        <f t="shared" si="0"/>
        <v>0</v>
      </c>
      <c r="R28" s="528">
        <f t="shared" si="1"/>
        <v>0</v>
      </c>
      <c r="S28" s="3"/>
    </row>
    <row r="29" spans="1:20" ht="20.25" customHeight="1" x14ac:dyDescent="0.25">
      <c r="A29" s="5">
        <v>23</v>
      </c>
      <c r="B29" s="515"/>
      <c r="C29" s="515"/>
      <c r="D29" s="515"/>
      <c r="E29" s="515"/>
      <c r="F29" s="515"/>
      <c r="G29" s="515"/>
      <c r="H29" s="515"/>
      <c r="I29" s="515"/>
      <c r="J29" s="515"/>
      <c r="K29" s="515"/>
      <c r="L29" s="515"/>
      <c r="M29" s="515"/>
      <c r="N29" s="515"/>
      <c r="O29" s="515"/>
      <c r="P29" s="515"/>
      <c r="Q29" s="528">
        <f t="shared" si="0"/>
        <v>0</v>
      </c>
      <c r="R29" s="528">
        <f t="shared" si="1"/>
        <v>0</v>
      </c>
      <c r="S29" s="3"/>
    </row>
    <row r="30" spans="1:20" ht="20.25" customHeight="1" x14ac:dyDescent="0.25">
      <c r="A30" s="5">
        <v>24</v>
      </c>
      <c r="B30" s="515"/>
      <c r="C30" s="515"/>
      <c r="D30" s="515"/>
      <c r="E30" s="515"/>
      <c r="F30" s="515"/>
      <c r="G30" s="515"/>
      <c r="H30" s="515"/>
      <c r="I30" s="515"/>
      <c r="J30" s="515"/>
      <c r="K30" s="515"/>
      <c r="L30" s="515"/>
      <c r="M30" s="515"/>
      <c r="N30" s="515"/>
      <c r="O30" s="515"/>
      <c r="P30" s="515"/>
      <c r="Q30" s="528">
        <f t="shared" si="0"/>
        <v>0</v>
      </c>
      <c r="R30" s="528">
        <f t="shared" si="1"/>
        <v>0</v>
      </c>
      <c r="S30" s="3"/>
    </row>
    <row r="31" spans="1:20" ht="20.25" customHeight="1" x14ac:dyDescent="0.25">
      <c r="A31" s="5">
        <v>25</v>
      </c>
      <c r="B31" s="515"/>
      <c r="C31" s="515"/>
      <c r="D31" s="515"/>
      <c r="E31" s="515"/>
      <c r="F31" s="515"/>
      <c r="G31" s="515"/>
      <c r="H31" s="515"/>
      <c r="I31" s="515"/>
      <c r="J31" s="515"/>
      <c r="K31" s="515"/>
      <c r="L31" s="515"/>
      <c r="M31" s="515"/>
      <c r="N31" s="515"/>
      <c r="O31" s="515"/>
      <c r="P31" s="515"/>
      <c r="Q31" s="528">
        <f t="shared" si="0"/>
        <v>0</v>
      </c>
      <c r="R31" s="528">
        <f t="shared" si="1"/>
        <v>0</v>
      </c>
      <c r="S31" s="3"/>
    </row>
    <row r="32" spans="1:20" ht="20.25" customHeight="1" x14ac:dyDescent="0.25">
      <c r="A32" s="5">
        <v>26</v>
      </c>
      <c r="B32" s="515"/>
      <c r="C32" s="515"/>
      <c r="D32" s="515"/>
      <c r="E32" s="515"/>
      <c r="F32" s="515"/>
      <c r="G32" s="515"/>
      <c r="H32" s="515"/>
      <c r="I32" s="515"/>
      <c r="J32" s="515"/>
      <c r="K32" s="515"/>
      <c r="L32" s="515"/>
      <c r="M32" s="515"/>
      <c r="N32" s="515"/>
      <c r="O32" s="515"/>
      <c r="P32" s="515"/>
      <c r="Q32" s="528">
        <f t="shared" si="0"/>
        <v>0</v>
      </c>
      <c r="R32" s="528">
        <f t="shared" si="1"/>
        <v>0</v>
      </c>
      <c r="S32" s="3"/>
    </row>
    <row r="33" spans="1:19" ht="20.25" customHeight="1" x14ac:dyDescent="0.25">
      <c r="A33" s="5">
        <v>27</v>
      </c>
      <c r="B33" s="515"/>
      <c r="C33" s="515"/>
      <c r="D33" s="515"/>
      <c r="E33" s="515"/>
      <c r="F33" s="515"/>
      <c r="G33" s="515"/>
      <c r="H33" s="515"/>
      <c r="I33" s="515"/>
      <c r="J33" s="515"/>
      <c r="K33" s="515"/>
      <c r="L33" s="515"/>
      <c r="M33" s="515"/>
      <c r="N33" s="515"/>
      <c r="O33" s="515"/>
      <c r="P33" s="515"/>
      <c r="Q33" s="528">
        <f t="shared" si="0"/>
        <v>0</v>
      </c>
      <c r="R33" s="528">
        <f t="shared" si="1"/>
        <v>0</v>
      </c>
      <c r="S33" s="3"/>
    </row>
    <row r="34" spans="1:19" ht="20.25" customHeight="1" x14ac:dyDescent="0.25">
      <c r="A34" s="5">
        <v>28</v>
      </c>
      <c r="B34" s="515"/>
      <c r="C34" s="515"/>
      <c r="D34" s="515"/>
      <c r="E34" s="515"/>
      <c r="F34" s="515"/>
      <c r="G34" s="515"/>
      <c r="H34" s="515"/>
      <c r="I34" s="515"/>
      <c r="J34" s="515"/>
      <c r="K34" s="515"/>
      <c r="L34" s="515"/>
      <c r="M34" s="515"/>
      <c r="N34" s="515"/>
      <c r="O34" s="515"/>
      <c r="P34" s="515"/>
      <c r="Q34" s="528">
        <f t="shared" si="0"/>
        <v>0</v>
      </c>
      <c r="R34" s="528">
        <f t="shared" si="1"/>
        <v>0</v>
      </c>
      <c r="S34" s="3"/>
    </row>
    <row r="35" spans="1:19" ht="20.25" customHeight="1" x14ac:dyDescent="0.25">
      <c r="A35" s="5">
        <v>29</v>
      </c>
      <c r="B35" s="515"/>
      <c r="C35" s="515"/>
      <c r="D35" s="515"/>
      <c r="E35" s="515"/>
      <c r="F35" s="515"/>
      <c r="G35" s="515"/>
      <c r="H35" s="515"/>
      <c r="I35" s="515"/>
      <c r="J35" s="515"/>
      <c r="K35" s="515"/>
      <c r="L35" s="515"/>
      <c r="M35" s="515"/>
      <c r="N35" s="515"/>
      <c r="O35" s="515"/>
      <c r="P35" s="515"/>
      <c r="Q35" s="528">
        <f t="shared" si="0"/>
        <v>0</v>
      </c>
      <c r="R35" s="528">
        <f t="shared" si="1"/>
        <v>0</v>
      </c>
      <c r="S35" s="3"/>
    </row>
    <row r="36" spans="1:19" ht="20.25" customHeight="1" x14ac:dyDescent="0.25">
      <c r="A36" s="5">
        <v>30</v>
      </c>
      <c r="B36" s="515"/>
      <c r="C36" s="515"/>
      <c r="D36" s="515"/>
      <c r="E36" s="515"/>
      <c r="F36" s="515"/>
      <c r="G36" s="515"/>
      <c r="H36" s="515"/>
      <c r="I36" s="515"/>
      <c r="J36" s="515"/>
      <c r="K36" s="515"/>
      <c r="L36" s="515"/>
      <c r="M36" s="515"/>
      <c r="N36" s="515"/>
      <c r="O36" s="515"/>
      <c r="P36" s="515"/>
      <c r="Q36" s="528">
        <f t="shared" si="0"/>
        <v>0</v>
      </c>
      <c r="R36" s="528">
        <f t="shared" si="1"/>
        <v>0</v>
      </c>
      <c r="S36" s="3"/>
    </row>
    <row r="37" spans="1:19" ht="20.25" customHeight="1" x14ac:dyDescent="0.25">
      <c r="A37" s="5">
        <v>31</v>
      </c>
      <c r="B37" s="515"/>
      <c r="C37" s="515"/>
      <c r="D37" s="515"/>
      <c r="E37" s="515"/>
      <c r="F37" s="515"/>
      <c r="G37" s="515"/>
      <c r="H37" s="515"/>
      <c r="I37" s="515"/>
      <c r="J37" s="515"/>
      <c r="K37" s="515"/>
      <c r="L37" s="515"/>
      <c r="M37" s="515"/>
      <c r="N37" s="515"/>
      <c r="O37" s="515"/>
      <c r="P37" s="515"/>
      <c r="Q37" s="528">
        <f t="shared" si="0"/>
        <v>0</v>
      </c>
      <c r="R37" s="528">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summary'!B31</f>
        <v>0</v>
      </c>
      <c r="C41" s="503">
        <f>+'Monthly Spending Plan summary'!C31</f>
        <v>0</v>
      </c>
      <c r="D41" s="503">
        <f>+'Monthly Spending Plan summary'!D31</f>
        <v>0</v>
      </c>
      <c r="E41" s="503">
        <f>+'Monthly Spending Plan summary'!E31</f>
        <v>0</v>
      </c>
      <c r="F41" s="503">
        <f>+'Monthly Spending Plan summary'!F31</f>
        <v>0</v>
      </c>
      <c r="G41" s="503">
        <f>+'Monthly Spending Plan summary'!G31</f>
        <v>0</v>
      </c>
      <c r="H41" s="503">
        <f>+'Monthly Spending Plan summary'!H31</f>
        <v>0</v>
      </c>
      <c r="I41" s="503">
        <f>+'Monthly Spending Plan summary'!I31</f>
        <v>0</v>
      </c>
      <c r="J41" s="503">
        <f>+'Monthly Spending Plan summary'!J31</f>
        <v>0</v>
      </c>
      <c r="K41" s="503">
        <f>+'Monthly Spending Plan summary'!K31</f>
        <v>0</v>
      </c>
      <c r="L41" s="503">
        <f>+'Monthly Spending Plan summary'!L31</f>
        <v>0</v>
      </c>
      <c r="M41" s="503">
        <f>+'Monthly Spending Plan summary'!M31</f>
        <v>0</v>
      </c>
      <c r="N41" s="503">
        <f>+'Monthly Spending Plan summary'!N31</f>
        <v>0</v>
      </c>
      <c r="O41" s="503">
        <f>+'Monthly Spending Plan summary'!O31</f>
        <v>0</v>
      </c>
      <c r="P41" s="503">
        <f>+'Monthly Spending Plan summary'!P31</f>
        <v>0</v>
      </c>
      <c r="Q41" s="503">
        <f>+'Monthly Spending Plan summary'!Q31</f>
        <v>0</v>
      </c>
      <c r="R41" s="503">
        <f>+'Monthly Spending Plan summary'!R31</f>
        <v>0</v>
      </c>
      <c r="S41" s="3"/>
    </row>
    <row r="42" spans="1:19" ht="26.4" x14ac:dyDescent="0.25">
      <c r="A42" s="22" t="s">
        <v>50</v>
      </c>
      <c r="B42" s="503">
        <f>+'Actual summary'!B31</f>
        <v>0</v>
      </c>
      <c r="C42" s="503">
        <f>+'Actual summary'!C31</f>
        <v>0</v>
      </c>
      <c r="D42" s="503">
        <f>+'Actual summary'!D31</f>
        <v>0</v>
      </c>
      <c r="E42" s="503">
        <f>+'Actual summary'!E31</f>
        <v>0</v>
      </c>
      <c r="F42" s="503">
        <f>+'Actual summary'!F31</f>
        <v>0</v>
      </c>
      <c r="G42" s="503">
        <f>+'Actual summary'!G31</f>
        <v>0</v>
      </c>
      <c r="H42" s="503">
        <f>+'Actual summary'!H31</f>
        <v>0</v>
      </c>
      <c r="I42" s="503">
        <f>+'Actual summary'!I31</f>
        <v>0</v>
      </c>
      <c r="J42" s="503">
        <f>+'Actual summary'!J31</f>
        <v>0</v>
      </c>
      <c r="K42" s="503">
        <f>+'Actual summary'!K31</f>
        <v>0</v>
      </c>
      <c r="L42" s="503">
        <f>+'Actual summary'!L31</f>
        <v>0</v>
      </c>
      <c r="M42" s="503">
        <f>+'Actual summary'!M31</f>
        <v>0</v>
      </c>
      <c r="N42" s="503">
        <f>+'Actual summary'!N31</f>
        <v>0</v>
      </c>
      <c r="O42" s="503">
        <f>+'Actual summary'!O31</f>
        <v>0</v>
      </c>
      <c r="P42" s="503">
        <f>+'Actual summary'!P31</f>
        <v>0</v>
      </c>
      <c r="Q42" s="503">
        <f>+'Actual summary'!Q31</f>
        <v>0</v>
      </c>
      <c r="R42" s="503">
        <f>+'Actual summary'!R31</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20.25" customHeight="1" x14ac:dyDescent="0.25">
      <c r="A46" s="22" t="s">
        <v>18</v>
      </c>
      <c r="B46" s="22"/>
      <c r="C46" s="27" t="s">
        <v>21</v>
      </c>
      <c r="D46" s="28"/>
      <c r="E46" s="511">
        <f>+B38</f>
        <v>0</v>
      </c>
      <c r="F46" s="3"/>
      <c r="G46" s="27" t="s">
        <v>21</v>
      </c>
      <c r="H46" s="28"/>
      <c r="I46" s="513">
        <f>+Oct!M46</f>
        <v>0</v>
      </c>
      <c r="J46" s="3"/>
      <c r="K46" s="39" t="s">
        <v>21</v>
      </c>
      <c r="L46" s="37"/>
      <c r="M46" s="513">
        <f>+B42</f>
        <v>0</v>
      </c>
      <c r="N46" s="3"/>
      <c r="O46" s="3"/>
      <c r="P46" s="3"/>
      <c r="Q46" s="3"/>
      <c r="R46" s="3"/>
      <c r="S46" s="3"/>
    </row>
    <row r="47" spans="1:19" ht="20.25" customHeight="1" x14ac:dyDescent="0.3">
      <c r="A47" s="22" t="s">
        <v>19</v>
      </c>
      <c r="B47" s="22"/>
      <c r="C47" s="30" t="s">
        <v>22</v>
      </c>
      <c r="D47" s="31"/>
      <c r="E47" s="512">
        <f>+Q38</f>
        <v>0</v>
      </c>
      <c r="F47" s="20" t="s">
        <v>55</v>
      </c>
      <c r="G47" s="30" t="s">
        <v>22</v>
      </c>
      <c r="H47" s="31"/>
      <c r="I47" s="514">
        <f>+Oct!M47</f>
        <v>0</v>
      </c>
      <c r="J47" s="20" t="s">
        <v>54</v>
      </c>
      <c r="K47" s="42" t="s">
        <v>22</v>
      </c>
      <c r="L47" s="21"/>
      <c r="M47" s="514">
        <f>+Q42</f>
        <v>0</v>
      </c>
      <c r="N47" s="3"/>
      <c r="O47" s="3"/>
      <c r="P47" s="3"/>
      <c r="Q47" s="3"/>
      <c r="R47" s="3"/>
      <c r="S47" s="3"/>
    </row>
    <row r="48" spans="1:19" ht="20.2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24" top="0.4" bottom="0.25" header="0.18" footer="0.17"/>
  <pageSetup paperSize="9" scale="75" fitToWidth="2" orientation="portrait" horizontalDpi="300" verticalDpi="300" r:id="rId1"/>
  <headerFooter alignWithMargins="0"/>
  <colBreaks count="1" manualBreakCount="1">
    <brk id="9" max="4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pane="topRight" activeCell="B1" sqref="B1"/>
      <selection pane="bottomLeft" activeCell="A4" sqref="A4"/>
      <selection pane="bottomRight" activeCell="B6" sqref="B6"/>
    </sheetView>
  </sheetViews>
  <sheetFormatPr defaultRowHeight="13.2" x14ac:dyDescent="0.25"/>
  <cols>
    <col min="1" max="1" width="11.88671875" style="2" customWidth="1"/>
    <col min="2" max="2" width="16.33203125" customWidth="1"/>
    <col min="3" max="9" width="14.5546875" customWidth="1"/>
    <col min="10" max="16" width="13.5546875" customWidth="1"/>
    <col min="17" max="17" width="14.33203125" customWidth="1"/>
    <col min="18" max="18" width="13.44140625" customWidth="1"/>
  </cols>
  <sheetData>
    <row r="1" spans="1:19" s="44" customFormat="1" ht="26.25" customHeight="1" x14ac:dyDescent="0.3">
      <c r="A1" s="19" t="s">
        <v>1</v>
      </c>
      <c r="B1" s="19" t="s">
        <v>36</v>
      </c>
      <c r="C1" s="19" t="s">
        <v>3</v>
      </c>
      <c r="D1" s="49">
        <f>'Monthly Spending Plan summary'!F2</f>
        <v>2018</v>
      </c>
      <c r="R1" s="21" t="s">
        <v>20</v>
      </c>
    </row>
    <row r="2" spans="1:19" s="5" customFormat="1" ht="16.5" customHeigh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summary'!B17</f>
        <v>0</v>
      </c>
      <c r="C4" s="503">
        <f>+'Monthly Spending Plan summary'!C17</f>
        <v>0</v>
      </c>
      <c r="D4" s="503">
        <f>+'Monthly Spending Plan summary'!D17</f>
        <v>0</v>
      </c>
      <c r="E4" s="503">
        <f>+'Monthly Spending Plan summary'!E17</f>
        <v>0</v>
      </c>
      <c r="F4" s="503">
        <f>+'Monthly Spending Plan summary'!F17</f>
        <v>0</v>
      </c>
      <c r="G4" s="503">
        <f>+'Monthly Spending Plan summary'!G17</f>
        <v>0</v>
      </c>
      <c r="H4" s="503">
        <f>+'Monthly Spending Plan summary'!H17</f>
        <v>0</v>
      </c>
      <c r="I4" s="503">
        <f>+'Monthly Spending Plan summary'!I17</f>
        <v>0</v>
      </c>
      <c r="J4" s="503">
        <f>+'Monthly Spending Plan summary'!J17</f>
        <v>0</v>
      </c>
      <c r="K4" s="503">
        <f>+'Monthly Spending Plan summary'!K17</f>
        <v>0</v>
      </c>
      <c r="L4" s="503">
        <f>+'Monthly Spending Plan summary'!L17</f>
        <v>0</v>
      </c>
      <c r="M4" s="503">
        <f>+'Monthly Spending Plan summary'!M17</f>
        <v>0</v>
      </c>
      <c r="N4" s="503">
        <f>+'Monthly Spending Plan summary'!N17</f>
        <v>0</v>
      </c>
      <c r="O4" s="503">
        <f>+'Monthly Spending Plan summary'!O17</f>
        <v>0</v>
      </c>
      <c r="P4" s="503">
        <f>+'Monthly Spending Plan summary'!P17</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20.25" customHeight="1" x14ac:dyDescent="0.25">
      <c r="A6" s="5">
        <v>1</v>
      </c>
      <c r="B6" s="515"/>
      <c r="C6" s="515"/>
      <c r="D6" s="515"/>
      <c r="E6" s="515"/>
      <c r="F6" s="515"/>
      <c r="G6" s="515"/>
      <c r="H6" s="515"/>
      <c r="I6" s="515"/>
      <c r="J6" s="515"/>
      <c r="K6" s="515"/>
      <c r="L6" s="515"/>
      <c r="M6" s="515"/>
      <c r="N6" s="515"/>
      <c r="O6" s="515"/>
      <c r="P6" s="515"/>
      <c r="Q6" s="528">
        <f t="shared" ref="Q6:Q38" si="0">SUM(C6:P6)</f>
        <v>0</v>
      </c>
      <c r="R6" s="528">
        <f>+B6-Q6</f>
        <v>0</v>
      </c>
      <c r="S6" s="3"/>
    </row>
    <row r="7" spans="1:19" ht="20.25" customHeight="1" x14ac:dyDescent="0.25">
      <c r="A7" s="5">
        <v>2</v>
      </c>
      <c r="B7" s="515"/>
      <c r="C7" s="515"/>
      <c r="D7" s="515"/>
      <c r="E7" s="515"/>
      <c r="F7" s="515"/>
      <c r="G7" s="515"/>
      <c r="H7" s="515"/>
      <c r="I7" s="515"/>
      <c r="J7" s="515"/>
      <c r="K7" s="515"/>
      <c r="L7" s="515"/>
      <c r="M7" s="515"/>
      <c r="N7" s="515"/>
      <c r="O7" s="515"/>
      <c r="P7" s="515"/>
      <c r="Q7" s="528">
        <f t="shared" si="0"/>
        <v>0</v>
      </c>
      <c r="R7" s="528">
        <f t="shared" ref="R7:R20" si="1">+B7-Q7</f>
        <v>0</v>
      </c>
      <c r="S7" s="3"/>
    </row>
    <row r="8" spans="1:19" ht="20.25" customHeight="1" x14ac:dyDescent="0.25">
      <c r="A8" s="5">
        <v>3</v>
      </c>
      <c r="B8" s="515"/>
      <c r="C8" s="515"/>
      <c r="D8" s="515"/>
      <c r="E8" s="515"/>
      <c r="F8" s="515"/>
      <c r="G8" s="515"/>
      <c r="H8" s="515"/>
      <c r="I8" s="515"/>
      <c r="J8" s="515"/>
      <c r="K8" s="515"/>
      <c r="L8" s="515"/>
      <c r="M8" s="515"/>
      <c r="N8" s="515"/>
      <c r="O8" s="515"/>
      <c r="P8" s="515"/>
      <c r="Q8" s="528">
        <f t="shared" si="0"/>
        <v>0</v>
      </c>
      <c r="R8" s="528">
        <f t="shared" si="1"/>
        <v>0</v>
      </c>
      <c r="S8" s="3"/>
    </row>
    <row r="9" spans="1:19" ht="20.25" customHeight="1" x14ac:dyDescent="0.25">
      <c r="A9" s="5">
        <v>4</v>
      </c>
      <c r="B9" s="515"/>
      <c r="C9" s="515"/>
      <c r="D9" s="515"/>
      <c r="E9" s="515"/>
      <c r="F9" s="515"/>
      <c r="G9" s="515"/>
      <c r="H9" s="515"/>
      <c r="I9" s="515"/>
      <c r="J9" s="515"/>
      <c r="K9" s="515"/>
      <c r="L9" s="515"/>
      <c r="M9" s="515"/>
      <c r="N9" s="515"/>
      <c r="O9" s="515"/>
      <c r="P9" s="515"/>
      <c r="Q9" s="528">
        <f t="shared" si="0"/>
        <v>0</v>
      </c>
      <c r="R9" s="528">
        <f t="shared" si="1"/>
        <v>0</v>
      </c>
      <c r="S9" s="3"/>
    </row>
    <row r="10" spans="1:19" ht="20.25" customHeight="1" x14ac:dyDescent="0.25">
      <c r="A10" s="5">
        <v>5</v>
      </c>
      <c r="B10" s="515"/>
      <c r="C10" s="515"/>
      <c r="D10" s="515"/>
      <c r="E10" s="515"/>
      <c r="F10" s="515"/>
      <c r="G10" s="515"/>
      <c r="H10" s="515"/>
      <c r="I10" s="515"/>
      <c r="J10" s="515"/>
      <c r="K10" s="515"/>
      <c r="L10" s="515"/>
      <c r="M10" s="515"/>
      <c r="N10" s="515"/>
      <c r="O10" s="515"/>
      <c r="P10" s="515"/>
      <c r="Q10" s="528">
        <f t="shared" si="0"/>
        <v>0</v>
      </c>
      <c r="R10" s="528">
        <f t="shared" si="1"/>
        <v>0</v>
      </c>
      <c r="S10" s="3"/>
    </row>
    <row r="11" spans="1:19" ht="20.25" customHeight="1" x14ac:dyDescent="0.25">
      <c r="A11" s="5">
        <v>6</v>
      </c>
      <c r="B11" s="515"/>
      <c r="C11" s="515"/>
      <c r="D11" s="515"/>
      <c r="E11" s="515"/>
      <c r="F11" s="515"/>
      <c r="G11" s="515"/>
      <c r="H11" s="515"/>
      <c r="I11" s="515"/>
      <c r="J11" s="515"/>
      <c r="K11" s="515"/>
      <c r="L11" s="515"/>
      <c r="M11" s="515"/>
      <c r="N11" s="515"/>
      <c r="O11" s="515"/>
      <c r="P11" s="515"/>
      <c r="Q11" s="528">
        <f t="shared" si="0"/>
        <v>0</v>
      </c>
      <c r="R11" s="528">
        <f t="shared" si="1"/>
        <v>0</v>
      </c>
      <c r="S11" s="3"/>
    </row>
    <row r="12" spans="1:19" ht="20.25" customHeight="1" x14ac:dyDescent="0.25">
      <c r="A12" s="5">
        <v>7</v>
      </c>
      <c r="B12" s="515"/>
      <c r="C12" s="515"/>
      <c r="D12" s="515"/>
      <c r="E12" s="515"/>
      <c r="F12" s="515"/>
      <c r="G12" s="515"/>
      <c r="H12" s="515"/>
      <c r="I12" s="515"/>
      <c r="J12" s="515"/>
      <c r="K12" s="515"/>
      <c r="L12" s="515"/>
      <c r="M12" s="515"/>
      <c r="N12" s="515"/>
      <c r="O12" s="515"/>
      <c r="P12" s="515"/>
      <c r="Q12" s="528">
        <f t="shared" si="0"/>
        <v>0</v>
      </c>
      <c r="R12" s="528">
        <f t="shared" si="1"/>
        <v>0</v>
      </c>
      <c r="S12" s="3"/>
    </row>
    <row r="13" spans="1:19" ht="20.25" customHeight="1" x14ac:dyDescent="0.25">
      <c r="A13" s="5">
        <v>8</v>
      </c>
      <c r="B13" s="515"/>
      <c r="C13" s="515"/>
      <c r="D13" s="515"/>
      <c r="E13" s="515"/>
      <c r="F13" s="515"/>
      <c r="G13" s="515"/>
      <c r="H13" s="515"/>
      <c r="I13" s="515"/>
      <c r="J13" s="515"/>
      <c r="K13" s="515"/>
      <c r="L13" s="515"/>
      <c r="M13" s="515"/>
      <c r="N13" s="515"/>
      <c r="O13" s="515"/>
      <c r="P13" s="515"/>
      <c r="Q13" s="528">
        <f t="shared" si="0"/>
        <v>0</v>
      </c>
      <c r="R13" s="528">
        <f t="shared" si="1"/>
        <v>0</v>
      </c>
      <c r="S13" s="3"/>
    </row>
    <row r="14" spans="1:19" ht="20.25" customHeight="1" x14ac:dyDescent="0.25">
      <c r="A14" s="5">
        <v>9</v>
      </c>
      <c r="B14" s="515"/>
      <c r="C14" s="515"/>
      <c r="D14" s="515"/>
      <c r="E14" s="515"/>
      <c r="F14" s="515"/>
      <c r="G14" s="515"/>
      <c r="H14" s="515"/>
      <c r="I14" s="515"/>
      <c r="J14" s="515"/>
      <c r="K14" s="515"/>
      <c r="L14" s="515"/>
      <c r="M14" s="515"/>
      <c r="N14" s="515"/>
      <c r="O14" s="515"/>
      <c r="P14" s="515"/>
      <c r="Q14" s="528">
        <f t="shared" si="0"/>
        <v>0</v>
      </c>
      <c r="R14" s="528">
        <f t="shared" si="1"/>
        <v>0</v>
      </c>
      <c r="S14" s="3"/>
    </row>
    <row r="15" spans="1:19" ht="20.25" customHeight="1" x14ac:dyDescent="0.25">
      <c r="A15" s="5">
        <v>10</v>
      </c>
      <c r="B15" s="515"/>
      <c r="C15" s="515"/>
      <c r="D15" s="515"/>
      <c r="E15" s="515"/>
      <c r="F15" s="515"/>
      <c r="G15" s="515"/>
      <c r="H15" s="515"/>
      <c r="I15" s="515"/>
      <c r="J15" s="515"/>
      <c r="K15" s="515"/>
      <c r="L15" s="515"/>
      <c r="M15" s="515"/>
      <c r="N15" s="515"/>
      <c r="O15" s="515"/>
      <c r="P15" s="515"/>
      <c r="Q15" s="528">
        <f t="shared" si="0"/>
        <v>0</v>
      </c>
      <c r="R15" s="528">
        <f t="shared" si="1"/>
        <v>0</v>
      </c>
      <c r="S15" s="3"/>
    </row>
    <row r="16" spans="1:19" ht="20.25" customHeight="1" x14ac:dyDescent="0.25">
      <c r="A16" s="5">
        <v>11</v>
      </c>
      <c r="B16" s="515"/>
      <c r="C16" s="515"/>
      <c r="D16" s="515"/>
      <c r="E16" s="515"/>
      <c r="F16" s="515"/>
      <c r="G16" s="515"/>
      <c r="H16" s="515"/>
      <c r="I16" s="515"/>
      <c r="J16" s="515"/>
      <c r="K16" s="515"/>
      <c r="L16" s="515"/>
      <c r="M16" s="515"/>
      <c r="N16" s="515"/>
      <c r="O16" s="515"/>
      <c r="P16" s="515"/>
      <c r="Q16" s="528">
        <f t="shared" si="0"/>
        <v>0</v>
      </c>
      <c r="R16" s="528">
        <f t="shared" si="1"/>
        <v>0</v>
      </c>
      <c r="S16" s="3"/>
    </row>
    <row r="17" spans="1:20" ht="20.25" customHeight="1" x14ac:dyDescent="0.25">
      <c r="A17" s="5">
        <v>12</v>
      </c>
      <c r="B17" s="515"/>
      <c r="C17" s="515"/>
      <c r="D17" s="515"/>
      <c r="E17" s="515"/>
      <c r="F17" s="515"/>
      <c r="G17" s="515"/>
      <c r="H17" s="515"/>
      <c r="I17" s="515"/>
      <c r="J17" s="515"/>
      <c r="K17" s="515"/>
      <c r="L17" s="515"/>
      <c r="M17" s="515"/>
      <c r="N17" s="515"/>
      <c r="O17" s="515"/>
      <c r="P17" s="515"/>
      <c r="Q17" s="528">
        <f t="shared" si="0"/>
        <v>0</v>
      </c>
      <c r="R17" s="528">
        <f t="shared" si="1"/>
        <v>0</v>
      </c>
      <c r="S17" s="3"/>
    </row>
    <row r="18" spans="1:20" ht="20.25" customHeight="1" x14ac:dyDescent="0.25">
      <c r="A18" s="5">
        <v>13</v>
      </c>
      <c r="B18" s="515"/>
      <c r="C18" s="515"/>
      <c r="D18" s="515"/>
      <c r="E18" s="515"/>
      <c r="F18" s="515"/>
      <c r="G18" s="515"/>
      <c r="H18" s="515"/>
      <c r="I18" s="515"/>
      <c r="J18" s="515"/>
      <c r="K18" s="515"/>
      <c r="L18" s="515"/>
      <c r="M18" s="515"/>
      <c r="N18" s="515"/>
      <c r="O18" s="515"/>
      <c r="P18" s="515"/>
      <c r="Q18" s="528">
        <f t="shared" si="0"/>
        <v>0</v>
      </c>
      <c r="R18" s="528">
        <f t="shared" si="1"/>
        <v>0</v>
      </c>
      <c r="S18" s="3"/>
    </row>
    <row r="19" spans="1:20" ht="20.25" customHeight="1" x14ac:dyDescent="0.25">
      <c r="A19" s="5">
        <v>14</v>
      </c>
      <c r="B19" s="515"/>
      <c r="C19" s="515"/>
      <c r="D19" s="515"/>
      <c r="E19" s="515"/>
      <c r="F19" s="515"/>
      <c r="G19" s="515"/>
      <c r="H19" s="515"/>
      <c r="I19" s="515"/>
      <c r="J19" s="515"/>
      <c r="K19" s="515"/>
      <c r="L19" s="515"/>
      <c r="M19" s="515"/>
      <c r="N19" s="515"/>
      <c r="O19" s="515"/>
      <c r="P19" s="515"/>
      <c r="Q19" s="528">
        <f t="shared" si="0"/>
        <v>0</v>
      </c>
      <c r="R19" s="528">
        <f t="shared" si="1"/>
        <v>0</v>
      </c>
      <c r="S19" s="3"/>
    </row>
    <row r="20" spans="1:20" ht="20.25" customHeight="1" thickBot="1" x14ac:dyDescent="0.3">
      <c r="A20" s="429">
        <v>15</v>
      </c>
      <c r="B20" s="515"/>
      <c r="C20" s="515"/>
      <c r="D20" s="515"/>
      <c r="E20" s="515"/>
      <c r="F20" s="515"/>
      <c r="G20" s="515"/>
      <c r="H20" s="515"/>
      <c r="I20" s="515"/>
      <c r="J20" s="515"/>
      <c r="K20" s="515"/>
      <c r="L20" s="515"/>
      <c r="M20" s="515"/>
      <c r="N20" s="515"/>
      <c r="O20" s="515"/>
      <c r="P20" s="515"/>
      <c r="Q20" s="528">
        <f t="shared" si="0"/>
        <v>0</v>
      </c>
      <c r="R20" s="528">
        <f t="shared" si="1"/>
        <v>0</v>
      </c>
      <c r="S20" s="3"/>
    </row>
    <row r="21" spans="1:20" s="4" customFormat="1" ht="27" thickBot="1" x14ac:dyDescent="0.3">
      <c r="A21" s="25" t="s">
        <v>16</v>
      </c>
      <c r="B21" s="508">
        <f t="shared" ref="B21:P21" si="2">SUM(B6:B20)</f>
        <v>0</v>
      </c>
      <c r="C21" s="505">
        <f t="shared" si="2"/>
        <v>0</v>
      </c>
      <c r="D21" s="505">
        <f t="shared" si="2"/>
        <v>0</v>
      </c>
      <c r="E21" s="505">
        <f t="shared" si="2"/>
        <v>0</v>
      </c>
      <c r="F21" s="505">
        <f t="shared" si="2"/>
        <v>0</v>
      </c>
      <c r="G21" s="505">
        <f t="shared" si="2"/>
        <v>0</v>
      </c>
      <c r="H21" s="505">
        <f t="shared" si="2"/>
        <v>0</v>
      </c>
      <c r="I21" s="505">
        <f t="shared" si="2"/>
        <v>0</v>
      </c>
      <c r="J21" s="505">
        <f t="shared" si="2"/>
        <v>0</v>
      </c>
      <c r="K21" s="505">
        <f t="shared" si="2"/>
        <v>0</v>
      </c>
      <c r="L21" s="505">
        <f t="shared" si="2"/>
        <v>0</v>
      </c>
      <c r="M21" s="505">
        <f t="shared" si="2"/>
        <v>0</v>
      </c>
      <c r="N21" s="505">
        <f t="shared" si="2"/>
        <v>0</v>
      </c>
      <c r="O21" s="505">
        <f t="shared" si="2"/>
        <v>0</v>
      </c>
      <c r="P21" s="505">
        <f t="shared" si="2"/>
        <v>0</v>
      </c>
      <c r="Q21" s="505">
        <f t="shared" si="0"/>
        <v>0</v>
      </c>
      <c r="R21" s="506">
        <f>+B21-Q21</f>
        <v>0</v>
      </c>
      <c r="S21" s="23"/>
      <c r="T21"/>
    </row>
    <row r="22" spans="1:20" ht="20.25" customHeight="1" x14ac:dyDescent="0.25">
      <c r="A22" s="5">
        <v>16</v>
      </c>
      <c r="B22" s="515"/>
      <c r="C22" s="515"/>
      <c r="D22" s="515"/>
      <c r="E22" s="515"/>
      <c r="F22" s="515"/>
      <c r="G22" s="515"/>
      <c r="H22" s="515"/>
      <c r="I22" s="515"/>
      <c r="J22" s="515"/>
      <c r="K22" s="515"/>
      <c r="L22" s="515"/>
      <c r="M22" s="515"/>
      <c r="N22" s="515"/>
      <c r="O22" s="515"/>
      <c r="P22" s="515"/>
      <c r="Q22" s="528">
        <f t="shared" si="0"/>
        <v>0</v>
      </c>
      <c r="R22" s="528">
        <f t="shared" ref="R22:R37" si="3">+B22-Q22</f>
        <v>0</v>
      </c>
      <c r="S22" s="3"/>
    </row>
    <row r="23" spans="1:20" ht="20.25" customHeight="1" x14ac:dyDescent="0.25">
      <c r="A23" s="5">
        <v>17</v>
      </c>
      <c r="B23" s="515"/>
      <c r="C23" s="515"/>
      <c r="D23" s="515"/>
      <c r="E23" s="515"/>
      <c r="F23" s="515"/>
      <c r="G23" s="515"/>
      <c r="H23" s="515"/>
      <c r="I23" s="515"/>
      <c r="J23" s="515"/>
      <c r="K23" s="515"/>
      <c r="L23" s="515"/>
      <c r="M23" s="515"/>
      <c r="N23" s="515"/>
      <c r="O23" s="515"/>
      <c r="P23" s="515"/>
      <c r="Q23" s="528">
        <f t="shared" si="0"/>
        <v>0</v>
      </c>
      <c r="R23" s="528">
        <f t="shared" si="3"/>
        <v>0</v>
      </c>
      <c r="S23" s="3"/>
    </row>
    <row r="24" spans="1:20" ht="20.25" customHeight="1" x14ac:dyDescent="0.25">
      <c r="A24" s="5">
        <v>18</v>
      </c>
      <c r="B24" s="515"/>
      <c r="C24" s="515"/>
      <c r="D24" s="515"/>
      <c r="E24" s="515"/>
      <c r="F24" s="515"/>
      <c r="G24" s="515"/>
      <c r="H24" s="515"/>
      <c r="I24" s="515"/>
      <c r="J24" s="515"/>
      <c r="K24" s="515"/>
      <c r="L24" s="515"/>
      <c r="M24" s="515"/>
      <c r="N24" s="515"/>
      <c r="O24" s="515"/>
      <c r="P24" s="515"/>
      <c r="Q24" s="528">
        <f t="shared" si="0"/>
        <v>0</v>
      </c>
      <c r="R24" s="528">
        <f t="shared" si="3"/>
        <v>0</v>
      </c>
      <c r="S24" s="3"/>
    </row>
    <row r="25" spans="1:20" ht="20.25" customHeight="1" x14ac:dyDescent="0.25">
      <c r="A25" s="5">
        <v>19</v>
      </c>
      <c r="B25" s="515"/>
      <c r="C25" s="515"/>
      <c r="D25" s="515"/>
      <c r="E25" s="515"/>
      <c r="F25" s="515"/>
      <c r="G25" s="515"/>
      <c r="H25" s="515"/>
      <c r="I25" s="515"/>
      <c r="J25" s="515"/>
      <c r="K25" s="515"/>
      <c r="L25" s="515"/>
      <c r="M25" s="515"/>
      <c r="N25" s="515"/>
      <c r="O25" s="515"/>
      <c r="P25" s="515"/>
      <c r="Q25" s="528">
        <f t="shared" si="0"/>
        <v>0</v>
      </c>
      <c r="R25" s="528">
        <f t="shared" si="3"/>
        <v>0</v>
      </c>
      <c r="S25" s="3"/>
    </row>
    <row r="26" spans="1:20" ht="20.25" customHeight="1" x14ac:dyDescent="0.25">
      <c r="A26" s="5">
        <v>20</v>
      </c>
      <c r="B26" s="515"/>
      <c r="C26" s="515"/>
      <c r="D26" s="515"/>
      <c r="E26" s="515"/>
      <c r="F26" s="515"/>
      <c r="G26" s="515"/>
      <c r="H26" s="515"/>
      <c r="I26" s="515"/>
      <c r="J26" s="515"/>
      <c r="K26" s="515"/>
      <c r="L26" s="515"/>
      <c r="M26" s="515"/>
      <c r="N26" s="515"/>
      <c r="O26" s="515"/>
      <c r="P26" s="515"/>
      <c r="Q26" s="528">
        <f t="shared" si="0"/>
        <v>0</v>
      </c>
      <c r="R26" s="528">
        <f t="shared" si="3"/>
        <v>0</v>
      </c>
      <c r="S26" s="3"/>
    </row>
    <row r="27" spans="1:20" ht="20.25" customHeight="1" x14ac:dyDescent="0.25">
      <c r="A27" s="5">
        <v>21</v>
      </c>
      <c r="B27" s="515"/>
      <c r="C27" s="515"/>
      <c r="D27" s="515"/>
      <c r="E27" s="515"/>
      <c r="F27" s="515"/>
      <c r="G27" s="515"/>
      <c r="H27" s="515"/>
      <c r="I27" s="515"/>
      <c r="J27" s="515"/>
      <c r="K27" s="515"/>
      <c r="L27" s="515"/>
      <c r="M27" s="515"/>
      <c r="N27" s="515"/>
      <c r="O27" s="515"/>
      <c r="P27" s="515"/>
      <c r="Q27" s="528">
        <f t="shared" si="0"/>
        <v>0</v>
      </c>
      <c r="R27" s="528">
        <f t="shared" si="3"/>
        <v>0</v>
      </c>
      <c r="S27" s="3"/>
    </row>
    <row r="28" spans="1:20" ht="20.25" customHeight="1" x14ac:dyDescent="0.25">
      <c r="A28" s="5">
        <v>22</v>
      </c>
      <c r="B28" s="515"/>
      <c r="C28" s="515"/>
      <c r="D28" s="515"/>
      <c r="E28" s="515"/>
      <c r="F28" s="515"/>
      <c r="G28" s="515"/>
      <c r="H28" s="515"/>
      <c r="I28" s="515"/>
      <c r="J28" s="515"/>
      <c r="K28" s="515"/>
      <c r="L28" s="515"/>
      <c r="M28" s="515"/>
      <c r="N28" s="515"/>
      <c r="O28" s="515"/>
      <c r="P28" s="515"/>
      <c r="Q28" s="528">
        <f t="shared" si="0"/>
        <v>0</v>
      </c>
      <c r="R28" s="528">
        <f t="shared" si="3"/>
        <v>0</v>
      </c>
      <c r="S28" s="3"/>
    </row>
    <row r="29" spans="1:20" ht="20.25" customHeight="1" x14ac:dyDescent="0.25">
      <c r="A29" s="5">
        <v>23</v>
      </c>
      <c r="B29" s="515"/>
      <c r="C29" s="515"/>
      <c r="D29" s="515"/>
      <c r="E29" s="515"/>
      <c r="F29" s="515"/>
      <c r="G29" s="515"/>
      <c r="H29" s="515"/>
      <c r="I29" s="515"/>
      <c r="J29" s="515"/>
      <c r="K29" s="515"/>
      <c r="L29" s="515"/>
      <c r="M29" s="515"/>
      <c r="N29" s="515"/>
      <c r="O29" s="515"/>
      <c r="P29" s="515"/>
      <c r="Q29" s="528">
        <f t="shared" si="0"/>
        <v>0</v>
      </c>
      <c r="R29" s="528">
        <f t="shared" si="3"/>
        <v>0</v>
      </c>
      <c r="S29" s="3"/>
    </row>
    <row r="30" spans="1:20" ht="20.25" customHeight="1" x14ac:dyDescent="0.25">
      <c r="A30" s="5">
        <v>24</v>
      </c>
      <c r="B30" s="515"/>
      <c r="C30" s="515"/>
      <c r="D30" s="515"/>
      <c r="E30" s="515"/>
      <c r="F30" s="515"/>
      <c r="G30" s="515"/>
      <c r="H30" s="515"/>
      <c r="I30" s="515"/>
      <c r="J30" s="515"/>
      <c r="K30" s="515"/>
      <c r="L30" s="515"/>
      <c r="M30" s="515"/>
      <c r="N30" s="515"/>
      <c r="O30" s="515"/>
      <c r="P30" s="515"/>
      <c r="Q30" s="528">
        <f t="shared" si="0"/>
        <v>0</v>
      </c>
      <c r="R30" s="528">
        <f t="shared" si="3"/>
        <v>0</v>
      </c>
      <c r="S30" s="3"/>
    </row>
    <row r="31" spans="1:20" ht="20.25" customHeight="1" x14ac:dyDescent="0.25">
      <c r="A31" s="5">
        <v>25</v>
      </c>
      <c r="B31" s="515"/>
      <c r="C31" s="515"/>
      <c r="D31" s="515"/>
      <c r="E31" s="515"/>
      <c r="F31" s="515"/>
      <c r="G31" s="515"/>
      <c r="H31" s="515"/>
      <c r="I31" s="515"/>
      <c r="J31" s="515"/>
      <c r="K31" s="515"/>
      <c r="L31" s="515"/>
      <c r="M31" s="515"/>
      <c r="N31" s="515"/>
      <c r="O31" s="515"/>
      <c r="P31" s="515"/>
      <c r="Q31" s="528">
        <f t="shared" si="0"/>
        <v>0</v>
      </c>
      <c r="R31" s="528">
        <f t="shared" si="3"/>
        <v>0</v>
      </c>
      <c r="S31" s="3"/>
    </row>
    <row r="32" spans="1:20" ht="20.25" customHeight="1" x14ac:dyDescent="0.25">
      <c r="A32" s="5">
        <v>26</v>
      </c>
      <c r="B32" s="515"/>
      <c r="C32" s="515"/>
      <c r="D32" s="515"/>
      <c r="E32" s="515"/>
      <c r="F32" s="515"/>
      <c r="G32" s="515"/>
      <c r="H32" s="515"/>
      <c r="I32" s="515"/>
      <c r="J32" s="515"/>
      <c r="K32" s="515"/>
      <c r="L32" s="515"/>
      <c r="M32" s="515"/>
      <c r="N32" s="515"/>
      <c r="O32" s="515"/>
      <c r="P32" s="515"/>
      <c r="Q32" s="528">
        <f t="shared" si="0"/>
        <v>0</v>
      </c>
      <c r="R32" s="528">
        <f t="shared" si="3"/>
        <v>0</v>
      </c>
      <c r="S32" s="3"/>
    </row>
    <row r="33" spans="1:19" ht="20.25" customHeight="1" x14ac:dyDescent="0.25">
      <c r="A33" s="5">
        <v>27</v>
      </c>
      <c r="B33" s="515"/>
      <c r="C33" s="515"/>
      <c r="D33" s="515"/>
      <c r="E33" s="515"/>
      <c r="F33" s="515"/>
      <c r="G33" s="515"/>
      <c r="H33" s="515"/>
      <c r="I33" s="515"/>
      <c r="J33" s="515"/>
      <c r="K33" s="515"/>
      <c r="L33" s="515"/>
      <c r="M33" s="515"/>
      <c r="N33" s="515"/>
      <c r="O33" s="515"/>
      <c r="P33" s="515"/>
      <c r="Q33" s="528">
        <f t="shared" si="0"/>
        <v>0</v>
      </c>
      <c r="R33" s="528">
        <f t="shared" si="3"/>
        <v>0</v>
      </c>
      <c r="S33" s="3"/>
    </row>
    <row r="34" spans="1:19" ht="20.25" customHeight="1" x14ac:dyDescent="0.25">
      <c r="A34" s="5">
        <v>28</v>
      </c>
      <c r="B34" s="515"/>
      <c r="C34" s="515"/>
      <c r="D34" s="515"/>
      <c r="E34" s="515"/>
      <c r="F34" s="515"/>
      <c r="G34" s="515"/>
      <c r="H34" s="515"/>
      <c r="I34" s="515"/>
      <c r="J34" s="515"/>
      <c r="K34" s="515"/>
      <c r="L34" s="515"/>
      <c r="M34" s="515"/>
      <c r="N34" s="515"/>
      <c r="O34" s="515"/>
      <c r="P34" s="515"/>
      <c r="Q34" s="528">
        <f t="shared" si="0"/>
        <v>0</v>
      </c>
      <c r="R34" s="528">
        <f t="shared" si="3"/>
        <v>0</v>
      </c>
      <c r="S34" s="3"/>
    </row>
    <row r="35" spans="1:19" ht="20.25" customHeight="1" x14ac:dyDescent="0.25">
      <c r="A35" s="5">
        <v>29</v>
      </c>
      <c r="B35" s="515"/>
      <c r="C35" s="515"/>
      <c r="D35" s="515"/>
      <c r="E35" s="515"/>
      <c r="F35" s="515"/>
      <c r="G35" s="515"/>
      <c r="H35" s="515"/>
      <c r="I35" s="515"/>
      <c r="J35" s="515"/>
      <c r="K35" s="515"/>
      <c r="L35" s="515"/>
      <c r="M35" s="515"/>
      <c r="N35" s="515"/>
      <c r="O35" s="515"/>
      <c r="P35" s="515"/>
      <c r="Q35" s="528">
        <f t="shared" si="0"/>
        <v>0</v>
      </c>
      <c r="R35" s="528">
        <f t="shared" si="3"/>
        <v>0</v>
      </c>
      <c r="S35" s="3"/>
    </row>
    <row r="36" spans="1:19" ht="20.25" customHeight="1" x14ac:dyDescent="0.25">
      <c r="A36" s="5">
        <v>30</v>
      </c>
      <c r="B36" s="515"/>
      <c r="C36" s="515"/>
      <c r="D36" s="515"/>
      <c r="E36" s="515"/>
      <c r="F36" s="515"/>
      <c r="G36" s="515"/>
      <c r="H36" s="515"/>
      <c r="I36" s="515"/>
      <c r="J36" s="515"/>
      <c r="K36" s="515"/>
      <c r="L36" s="515"/>
      <c r="M36" s="515"/>
      <c r="N36" s="515"/>
      <c r="O36" s="515"/>
      <c r="P36" s="515"/>
      <c r="Q36" s="528">
        <f t="shared" si="0"/>
        <v>0</v>
      </c>
      <c r="R36" s="528">
        <f t="shared" si="3"/>
        <v>0</v>
      </c>
      <c r="S36" s="3"/>
    </row>
    <row r="37" spans="1:19" ht="20.25" customHeight="1" thickBot="1" x14ac:dyDescent="0.3">
      <c r="A37" s="5">
        <v>31</v>
      </c>
      <c r="B37" s="515"/>
      <c r="C37" s="515"/>
      <c r="D37" s="515"/>
      <c r="E37" s="515"/>
      <c r="F37" s="515"/>
      <c r="G37" s="515"/>
      <c r="H37" s="515"/>
      <c r="I37" s="515"/>
      <c r="J37" s="515"/>
      <c r="K37" s="515"/>
      <c r="L37" s="515"/>
      <c r="M37" s="515"/>
      <c r="N37" s="515"/>
      <c r="O37" s="515"/>
      <c r="P37" s="515"/>
      <c r="Q37" s="528">
        <f t="shared" si="0"/>
        <v>0</v>
      </c>
      <c r="R37" s="528">
        <f t="shared" si="3"/>
        <v>0</v>
      </c>
      <c r="S37" s="3"/>
    </row>
    <row r="38" spans="1:19" ht="27" thickBot="1" x14ac:dyDescent="0.3">
      <c r="A38" s="22" t="s">
        <v>48</v>
      </c>
      <c r="B38" s="509">
        <f t="shared" ref="B38:P38" si="4">SUM(B21:B37)</f>
        <v>0</v>
      </c>
      <c r="C38" s="507">
        <f t="shared" si="4"/>
        <v>0</v>
      </c>
      <c r="D38" s="507">
        <f t="shared" si="4"/>
        <v>0</v>
      </c>
      <c r="E38" s="507">
        <f t="shared" si="4"/>
        <v>0</v>
      </c>
      <c r="F38" s="507">
        <f t="shared" si="4"/>
        <v>0</v>
      </c>
      <c r="G38" s="507">
        <f t="shared" si="4"/>
        <v>0</v>
      </c>
      <c r="H38" s="507">
        <f t="shared" si="4"/>
        <v>0</v>
      </c>
      <c r="I38" s="507">
        <f t="shared" si="4"/>
        <v>0</v>
      </c>
      <c r="J38" s="507">
        <f t="shared" si="4"/>
        <v>0</v>
      </c>
      <c r="K38" s="507">
        <f t="shared" si="4"/>
        <v>0</v>
      </c>
      <c r="L38" s="507">
        <f t="shared" si="4"/>
        <v>0</v>
      </c>
      <c r="M38" s="507">
        <f t="shared" si="4"/>
        <v>0</v>
      </c>
      <c r="N38" s="507">
        <f t="shared" si="4"/>
        <v>0</v>
      </c>
      <c r="O38" s="507">
        <f t="shared" si="4"/>
        <v>0</v>
      </c>
      <c r="P38" s="507">
        <f t="shared" si="4"/>
        <v>0</v>
      </c>
      <c r="Q38" s="507">
        <f t="shared" si="0"/>
        <v>0</v>
      </c>
      <c r="R38" s="506">
        <f>+B38-Q38</f>
        <v>0</v>
      </c>
      <c r="S38" s="3"/>
    </row>
    <row r="39" spans="1:19" ht="26.4" x14ac:dyDescent="0.25">
      <c r="A39" s="22" t="s">
        <v>49</v>
      </c>
      <c r="B39" s="510">
        <f>-B4+B38</f>
        <v>0</v>
      </c>
      <c r="C39" s="507">
        <f t="shared" ref="C39:Q39" si="5">+C4-C38</f>
        <v>0</v>
      </c>
      <c r="D39" s="507">
        <f t="shared" si="5"/>
        <v>0</v>
      </c>
      <c r="E39" s="507">
        <f t="shared" si="5"/>
        <v>0</v>
      </c>
      <c r="F39" s="507">
        <f t="shared" si="5"/>
        <v>0</v>
      </c>
      <c r="G39" s="507">
        <f t="shared" si="5"/>
        <v>0</v>
      </c>
      <c r="H39" s="507">
        <f t="shared" si="5"/>
        <v>0</v>
      </c>
      <c r="I39" s="507">
        <f t="shared" si="5"/>
        <v>0</v>
      </c>
      <c r="J39" s="507">
        <f t="shared" si="5"/>
        <v>0</v>
      </c>
      <c r="K39" s="507">
        <f t="shared" si="5"/>
        <v>0</v>
      </c>
      <c r="L39" s="507">
        <f t="shared" si="5"/>
        <v>0</v>
      </c>
      <c r="M39" s="507">
        <f t="shared" si="5"/>
        <v>0</v>
      </c>
      <c r="N39" s="507">
        <f t="shared" si="5"/>
        <v>0</v>
      </c>
      <c r="O39" s="507">
        <f t="shared" si="5"/>
        <v>0</v>
      </c>
      <c r="P39" s="507">
        <f t="shared" si="5"/>
        <v>0</v>
      </c>
      <c r="Q39" s="507">
        <f t="shared" si="5"/>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summary'!B32</f>
        <v>0</v>
      </c>
      <c r="C41" s="503">
        <f>+'Monthly Spending Plan summary'!C32</f>
        <v>0</v>
      </c>
      <c r="D41" s="503">
        <f>+'Monthly Spending Plan summary'!D32</f>
        <v>0</v>
      </c>
      <c r="E41" s="503">
        <f>+'Monthly Spending Plan summary'!E32</f>
        <v>0</v>
      </c>
      <c r="F41" s="503">
        <f>+'Monthly Spending Plan summary'!F32</f>
        <v>0</v>
      </c>
      <c r="G41" s="503">
        <f>+'Monthly Spending Plan summary'!G32</f>
        <v>0</v>
      </c>
      <c r="H41" s="503">
        <f>+'Monthly Spending Plan summary'!H32</f>
        <v>0</v>
      </c>
      <c r="I41" s="503">
        <f>+'Monthly Spending Plan summary'!I32</f>
        <v>0</v>
      </c>
      <c r="J41" s="503">
        <f>+'Monthly Spending Plan summary'!J32</f>
        <v>0</v>
      </c>
      <c r="K41" s="503">
        <f>+'Monthly Spending Plan summary'!K32</f>
        <v>0</v>
      </c>
      <c r="L41" s="503">
        <f>+'Monthly Spending Plan summary'!L32</f>
        <v>0</v>
      </c>
      <c r="M41" s="503">
        <f>+'Monthly Spending Plan summary'!M32</f>
        <v>0</v>
      </c>
      <c r="N41" s="503">
        <f>+'Monthly Spending Plan summary'!N32</f>
        <v>0</v>
      </c>
      <c r="O41" s="503">
        <f>+'Monthly Spending Plan summary'!O32</f>
        <v>0</v>
      </c>
      <c r="P41" s="503">
        <f>+'Monthly Spending Plan summary'!P32</f>
        <v>0</v>
      </c>
      <c r="Q41" s="503">
        <f>+'Monthly Spending Plan summary'!Q32</f>
        <v>0</v>
      </c>
      <c r="R41" s="503">
        <f>+'Monthly Spending Plan summary'!R32</f>
        <v>0</v>
      </c>
      <c r="S41" s="3"/>
    </row>
    <row r="42" spans="1:19" ht="26.4" x14ac:dyDescent="0.25">
      <c r="A42" s="22" t="s">
        <v>50</v>
      </c>
      <c r="B42" s="503">
        <f>+'Actual summary'!B32</f>
        <v>0</v>
      </c>
      <c r="C42" s="503">
        <f>+'Actual summary'!C32</f>
        <v>0</v>
      </c>
      <c r="D42" s="503">
        <f>+'Actual summary'!D32</f>
        <v>0</v>
      </c>
      <c r="E42" s="503">
        <f>+'Actual summary'!E32</f>
        <v>0</v>
      </c>
      <c r="F42" s="503">
        <f>+'Actual summary'!F32</f>
        <v>0</v>
      </c>
      <c r="G42" s="503">
        <f>+'Actual summary'!G32</f>
        <v>0</v>
      </c>
      <c r="H42" s="503">
        <f>+'Actual summary'!H32</f>
        <v>0</v>
      </c>
      <c r="I42" s="503">
        <f>+'Actual summary'!I32</f>
        <v>0</v>
      </c>
      <c r="J42" s="503">
        <f>+'Actual summary'!J32</f>
        <v>0</v>
      </c>
      <c r="K42" s="503">
        <f>+'Actual summary'!K32</f>
        <v>0</v>
      </c>
      <c r="L42" s="503">
        <f>+'Actual summary'!L32</f>
        <v>0</v>
      </c>
      <c r="M42" s="503">
        <f>+'Actual summary'!M32</f>
        <v>0</v>
      </c>
      <c r="N42" s="503">
        <f>+'Actual summary'!N32</f>
        <v>0</v>
      </c>
      <c r="O42" s="503">
        <f>+'Actual summary'!O32</f>
        <v>0</v>
      </c>
      <c r="P42" s="503">
        <f>+'Actual summary'!P32</f>
        <v>0</v>
      </c>
      <c r="Q42" s="503">
        <f>+'Actual summary'!Q32</f>
        <v>0</v>
      </c>
      <c r="R42" s="503">
        <f>+'Actual summary'!R32</f>
        <v>0</v>
      </c>
      <c r="S42" s="3"/>
    </row>
    <row r="43" spans="1:19" ht="26.4" x14ac:dyDescent="0.25">
      <c r="A43" s="22" t="s">
        <v>51</v>
      </c>
      <c r="B43" s="503">
        <f>-B41+B42</f>
        <v>0</v>
      </c>
      <c r="C43" s="503">
        <f t="shared" ref="C43:Q43" si="6">+C41-C42</f>
        <v>0</v>
      </c>
      <c r="D43" s="503">
        <f t="shared" si="6"/>
        <v>0</v>
      </c>
      <c r="E43" s="503">
        <f t="shared" si="6"/>
        <v>0</v>
      </c>
      <c r="F43" s="503">
        <f t="shared" si="6"/>
        <v>0</v>
      </c>
      <c r="G43" s="503">
        <f t="shared" si="6"/>
        <v>0</v>
      </c>
      <c r="H43" s="503">
        <f t="shared" si="6"/>
        <v>0</v>
      </c>
      <c r="I43" s="503">
        <f t="shared" si="6"/>
        <v>0</v>
      </c>
      <c r="J43" s="503">
        <f t="shared" si="6"/>
        <v>0</v>
      </c>
      <c r="K43" s="503">
        <f t="shared" si="6"/>
        <v>0</v>
      </c>
      <c r="L43" s="503">
        <f t="shared" si="6"/>
        <v>0</v>
      </c>
      <c r="M43" s="503">
        <f t="shared" si="6"/>
        <v>0</v>
      </c>
      <c r="N43" s="503">
        <f t="shared" si="6"/>
        <v>0</v>
      </c>
      <c r="O43" s="503">
        <f t="shared" si="6"/>
        <v>0</v>
      </c>
      <c r="P43" s="503">
        <f t="shared" si="6"/>
        <v>0</v>
      </c>
      <c r="Q43" s="503">
        <f t="shared" si="6"/>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8" customHeight="1" x14ac:dyDescent="0.25">
      <c r="A46" s="22" t="s">
        <v>18</v>
      </c>
      <c r="B46" s="22"/>
      <c r="C46" s="27" t="s">
        <v>21</v>
      </c>
      <c r="D46" s="28"/>
      <c r="E46" s="511">
        <f>+B38</f>
        <v>0</v>
      </c>
      <c r="F46" s="3"/>
      <c r="G46" s="27" t="s">
        <v>21</v>
      </c>
      <c r="H46" s="28"/>
      <c r="I46" s="513">
        <f>+Nov!M46</f>
        <v>0</v>
      </c>
      <c r="J46" s="3"/>
      <c r="K46" s="39" t="s">
        <v>21</v>
      </c>
      <c r="L46" s="37"/>
      <c r="M46" s="513">
        <f>+B42</f>
        <v>0</v>
      </c>
      <c r="N46" s="3"/>
      <c r="O46" s="3"/>
      <c r="P46" s="3"/>
      <c r="Q46" s="3"/>
      <c r="R46" s="3"/>
      <c r="S46" s="3"/>
    </row>
    <row r="47" spans="1:19" ht="18" customHeight="1" x14ac:dyDescent="0.3">
      <c r="A47" s="22" t="s">
        <v>19</v>
      </c>
      <c r="B47" s="22"/>
      <c r="C47" s="30" t="s">
        <v>22</v>
      </c>
      <c r="D47" s="31"/>
      <c r="E47" s="512">
        <f>+Q38</f>
        <v>0</v>
      </c>
      <c r="F47" s="20" t="s">
        <v>55</v>
      </c>
      <c r="G47" s="30" t="s">
        <v>22</v>
      </c>
      <c r="H47" s="31"/>
      <c r="I47" s="514">
        <f>+Nov!M47</f>
        <v>0</v>
      </c>
      <c r="J47" s="20" t="s">
        <v>54</v>
      </c>
      <c r="K47" s="42" t="s">
        <v>22</v>
      </c>
      <c r="L47" s="21"/>
      <c r="M47" s="514">
        <f>+Q42</f>
        <v>0</v>
      </c>
      <c r="N47" s="3"/>
      <c r="O47" s="3"/>
      <c r="P47" s="3"/>
      <c r="Q47" s="3"/>
      <c r="R47" s="3"/>
      <c r="S47" s="3"/>
    </row>
    <row r="48" spans="1:19" ht="18"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24" top="0.57999999999999996" bottom="0.25" header="0.18" footer="0.17"/>
  <pageSetup paperSize="9" scale="75" fitToWidth="2" orientation="portrait" horizontalDpi="300" verticalDpi="300" r:id="rId1"/>
  <headerFooter alignWithMargins="0"/>
  <colBreaks count="1" manualBreakCount="1">
    <brk id="9" max="4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pane xSplit="1" ySplit="5" topLeftCell="B39" activePane="bottomRight" state="frozen"/>
      <selection pane="topRight" activeCell="B1" sqref="B1"/>
      <selection pane="bottomLeft" activeCell="A5" sqref="A5"/>
      <selection pane="bottomRight" activeCell="C3" sqref="C3:H3"/>
    </sheetView>
  </sheetViews>
  <sheetFormatPr defaultColWidth="8.88671875" defaultRowHeight="13.2" x14ac:dyDescent="0.25"/>
  <cols>
    <col min="1" max="1" width="7.33203125" style="105" customWidth="1"/>
    <col min="2" max="2" width="35.33203125" style="75" bestFit="1" customWidth="1"/>
    <col min="3" max="3" width="23.33203125" style="127" customWidth="1"/>
    <col min="4" max="4" width="14.44140625" style="152" customWidth="1"/>
    <col min="5" max="5" width="17.33203125" style="152" customWidth="1"/>
    <col min="6" max="6" width="14.44140625" style="153" bestFit="1" customWidth="1"/>
    <col min="7" max="7" width="10.109375" style="155" customWidth="1"/>
    <col min="8" max="8" width="11.33203125" style="162" bestFit="1" customWidth="1"/>
    <col min="9" max="9" width="11.88671875" style="96" customWidth="1"/>
    <col min="10" max="19" width="11.88671875" style="105" customWidth="1"/>
    <col min="20" max="16384" width="8.88671875" style="105"/>
  </cols>
  <sheetData>
    <row r="1" spans="1:19" ht="32.25" customHeight="1" x14ac:dyDescent="0.4">
      <c r="A1" s="578" t="s">
        <v>72</v>
      </c>
      <c r="B1" s="578"/>
      <c r="C1" s="578"/>
      <c r="D1" s="578"/>
      <c r="E1" s="578"/>
      <c r="F1" s="578"/>
      <c r="G1" s="578"/>
      <c r="H1" s="578"/>
      <c r="I1" s="274"/>
      <c r="J1" s="279"/>
      <c r="K1" s="279"/>
      <c r="L1" s="279"/>
      <c r="M1" s="279"/>
      <c r="N1" s="279"/>
      <c r="O1" s="279"/>
      <c r="P1" s="279"/>
      <c r="Q1" s="279"/>
      <c r="R1" s="279"/>
    </row>
    <row r="2" spans="1:19" s="210" customFormat="1" ht="20.399999999999999" x14ac:dyDescent="0.35">
      <c r="B2" s="583" t="s">
        <v>113</v>
      </c>
      <c r="C2" s="584"/>
      <c r="D2" s="584"/>
      <c r="E2" s="584"/>
      <c r="F2" s="584"/>
      <c r="G2" s="584"/>
      <c r="H2" s="585"/>
      <c r="I2" s="128"/>
      <c r="S2" s="211"/>
    </row>
    <row r="3" spans="1:19" s="203" customFormat="1" ht="17.399999999999999" x14ac:dyDescent="0.3">
      <c r="B3" s="278" t="s">
        <v>257</v>
      </c>
      <c r="C3" s="586"/>
      <c r="D3" s="586"/>
      <c r="E3" s="586"/>
      <c r="F3" s="586"/>
      <c r="G3" s="586"/>
      <c r="H3" s="586"/>
      <c r="I3" s="129"/>
      <c r="J3" s="212"/>
      <c r="K3" s="212"/>
      <c r="L3" s="212"/>
      <c r="M3" s="212"/>
      <c r="N3" s="212"/>
      <c r="O3" s="212"/>
      <c r="P3" s="212"/>
      <c r="Q3" s="212"/>
      <c r="R3" s="212"/>
      <c r="S3" s="212"/>
    </row>
    <row r="4" spans="1:19" s="213" customFormat="1" ht="15.6" customHeight="1" x14ac:dyDescent="0.3">
      <c r="B4" s="163"/>
      <c r="C4" s="130" t="s">
        <v>115</v>
      </c>
      <c r="D4" s="131" t="s">
        <v>116</v>
      </c>
      <c r="E4" s="131" t="s">
        <v>92</v>
      </c>
      <c r="F4" s="132" t="s">
        <v>117</v>
      </c>
      <c r="G4" s="133" t="s">
        <v>118</v>
      </c>
      <c r="H4" s="134" t="s">
        <v>119</v>
      </c>
      <c r="I4" s="119"/>
    </row>
    <row r="5" spans="1:19" s="213" customFormat="1" ht="15.6" x14ac:dyDescent="0.3">
      <c r="B5" s="215"/>
      <c r="C5" s="216" t="s">
        <v>120</v>
      </c>
      <c r="D5" s="207" t="s">
        <v>119</v>
      </c>
      <c r="E5" s="207" t="s">
        <v>121</v>
      </c>
      <c r="F5" s="217" t="s">
        <v>122</v>
      </c>
      <c r="G5" s="218" t="s">
        <v>123</v>
      </c>
      <c r="H5" s="219" t="s">
        <v>124</v>
      </c>
      <c r="I5" s="119"/>
    </row>
    <row r="6" spans="1:19" s="213" customFormat="1" ht="15.6" x14ac:dyDescent="0.3">
      <c r="B6" s="163" t="s">
        <v>114</v>
      </c>
      <c r="C6" s="216"/>
      <c r="D6" s="207"/>
      <c r="E6" s="207"/>
      <c r="F6" s="217"/>
      <c r="G6" s="218"/>
      <c r="H6" s="219"/>
      <c r="I6" s="119"/>
    </row>
    <row r="7" spans="1:19" s="68" customFormat="1" ht="15" x14ac:dyDescent="0.25">
      <c r="B7" s="496" t="s">
        <v>343</v>
      </c>
      <c r="C7" s="497"/>
      <c r="D7" s="498"/>
      <c r="E7" s="498"/>
      <c r="F7" s="499"/>
      <c r="G7" s="500"/>
      <c r="H7" s="501"/>
      <c r="I7" s="67"/>
    </row>
    <row r="8" spans="1:19" s="65" customFormat="1" ht="15" x14ac:dyDescent="0.25">
      <c r="B8" s="234" t="s">
        <v>273</v>
      </c>
      <c r="C8" s="229"/>
      <c r="D8" s="230"/>
      <c r="E8" s="230"/>
      <c r="F8" s="231"/>
      <c r="G8" s="232"/>
      <c r="H8" s="233"/>
      <c r="I8" s="67"/>
      <c r="J8" s="68"/>
      <c r="K8" s="68"/>
      <c r="L8" s="68"/>
      <c r="M8" s="68"/>
      <c r="N8" s="68"/>
      <c r="O8" s="68"/>
      <c r="P8" s="68"/>
      <c r="Q8" s="68"/>
      <c r="R8" s="68"/>
      <c r="S8" s="68"/>
    </row>
    <row r="9" spans="1:19" s="65" customFormat="1" ht="15" x14ac:dyDescent="0.25">
      <c r="B9" s="234" t="s">
        <v>273</v>
      </c>
      <c r="C9" s="229"/>
      <c r="D9" s="230"/>
      <c r="E9" s="230"/>
      <c r="F9" s="231"/>
      <c r="G9" s="232"/>
      <c r="H9" s="233"/>
      <c r="I9" s="67"/>
      <c r="J9" s="68"/>
      <c r="K9" s="68"/>
      <c r="L9" s="68"/>
      <c r="M9" s="68"/>
      <c r="N9" s="68"/>
      <c r="O9" s="68"/>
      <c r="P9" s="68"/>
      <c r="Q9" s="68"/>
      <c r="R9" s="68"/>
      <c r="S9" s="68"/>
    </row>
    <row r="10" spans="1:19" s="65" customFormat="1" ht="15" x14ac:dyDescent="0.25">
      <c r="B10" s="234" t="s">
        <v>273</v>
      </c>
      <c r="C10" s="229"/>
      <c r="D10" s="230"/>
      <c r="E10" s="230"/>
      <c r="F10" s="231"/>
      <c r="G10" s="232"/>
      <c r="H10" s="233"/>
      <c r="I10" s="67"/>
      <c r="J10" s="68"/>
      <c r="K10" s="68"/>
      <c r="L10" s="68"/>
      <c r="M10" s="68"/>
      <c r="N10" s="68"/>
      <c r="O10" s="68"/>
      <c r="P10" s="68"/>
      <c r="Q10" s="68"/>
      <c r="R10" s="68"/>
      <c r="S10" s="68"/>
    </row>
    <row r="11" spans="1:19" s="65" customFormat="1" ht="15" x14ac:dyDescent="0.25">
      <c r="B11" s="234" t="s">
        <v>273</v>
      </c>
      <c r="C11" s="229"/>
      <c r="D11" s="230"/>
      <c r="E11" s="230"/>
      <c r="F11" s="231"/>
      <c r="G11" s="232"/>
      <c r="H11" s="233"/>
      <c r="I11" s="67"/>
      <c r="J11" s="68"/>
      <c r="K11" s="68"/>
      <c r="L11" s="68"/>
      <c r="M11" s="68"/>
      <c r="N11" s="68"/>
      <c r="O11" s="68"/>
      <c r="P11" s="68"/>
      <c r="Q11" s="68"/>
      <c r="R11" s="68"/>
      <c r="S11" s="68"/>
    </row>
    <row r="12" spans="1:19" s="65" customFormat="1" ht="15" x14ac:dyDescent="0.25">
      <c r="B12" s="234" t="s">
        <v>273</v>
      </c>
      <c r="C12" s="229"/>
      <c r="D12" s="230"/>
      <c r="E12" s="230"/>
      <c r="F12" s="231"/>
      <c r="G12" s="232"/>
      <c r="H12" s="233"/>
      <c r="I12" s="67"/>
      <c r="J12" s="68"/>
      <c r="K12" s="68"/>
      <c r="L12" s="68"/>
      <c r="M12" s="68"/>
      <c r="N12" s="68"/>
      <c r="O12" s="68"/>
      <c r="P12" s="68"/>
      <c r="Q12" s="68"/>
      <c r="R12" s="68"/>
      <c r="S12" s="68"/>
    </row>
    <row r="13" spans="1:19" s="65" customFormat="1" ht="15" x14ac:dyDescent="0.25">
      <c r="B13" s="234" t="s">
        <v>273</v>
      </c>
      <c r="C13" s="229"/>
      <c r="D13" s="230"/>
      <c r="E13" s="230"/>
      <c r="F13" s="235"/>
      <c r="G13" s="232"/>
      <c r="H13" s="233"/>
      <c r="I13" s="67"/>
      <c r="J13" s="68"/>
      <c r="K13" s="68"/>
      <c r="L13" s="68"/>
      <c r="M13" s="68"/>
      <c r="N13" s="68"/>
      <c r="O13" s="68"/>
      <c r="P13" s="68"/>
      <c r="Q13" s="68"/>
      <c r="R13" s="68"/>
      <c r="S13" s="68"/>
    </row>
    <row r="14" spans="1:19" s="65" customFormat="1" ht="15" x14ac:dyDescent="0.25">
      <c r="B14" s="234" t="s">
        <v>273</v>
      </c>
      <c r="C14" s="229"/>
      <c r="D14" s="230"/>
      <c r="E14" s="230"/>
      <c r="F14" s="231"/>
      <c r="G14" s="232"/>
      <c r="H14" s="233"/>
      <c r="I14" s="67"/>
      <c r="J14" s="68"/>
      <c r="K14" s="68"/>
      <c r="L14" s="68"/>
      <c r="M14" s="68"/>
      <c r="N14" s="68"/>
      <c r="O14" s="68"/>
      <c r="P14" s="68"/>
      <c r="Q14" s="68"/>
      <c r="R14" s="68"/>
      <c r="S14" s="68"/>
    </row>
    <row r="15" spans="1:19" s="65" customFormat="1" ht="15" x14ac:dyDescent="0.25">
      <c r="B15" s="234" t="s">
        <v>273</v>
      </c>
      <c r="C15" s="229"/>
      <c r="D15" s="230"/>
      <c r="E15" s="230"/>
      <c r="F15" s="231"/>
      <c r="G15" s="232"/>
      <c r="H15" s="233"/>
      <c r="I15" s="67"/>
      <c r="J15" s="68"/>
      <c r="K15" s="68"/>
      <c r="L15" s="68"/>
      <c r="M15" s="68"/>
      <c r="N15" s="68"/>
      <c r="O15" s="68"/>
      <c r="P15" s="68"/>
      <c r="Q15" s="68"/>
      <c r="R15" s="68"/>
      <c r="S15" s="68"/>
    </row>
    <row r="16" spans="1:19" s="65" customFormat="1" ht="15" x14ac:dyDescent="0.25">
      <c r="B16" s="234" t="s">
        <v>273</v>
      </c>
      <c r="C16" s="229"/>
      <c r="D16" s="230"/>
      <c r="E16" s="230"/>
      <c r="F16" s="231"/>
      <c r="G16" s="232"/>
      <c r="H16" s="233"/>
      <c r="I16" s="62"/>
      <c r="J16" s="68"/>
      <c r="K16" s="68"/>
      <c r="L16" s="68"/>
      <c r="M16" s="68"/>
      <c r="N16" s="68"/>
      <c r="O16" s="68"/>
      <c r="P16" s="68"/>
      <c r="Q16" s="68"/>
      <c r="R16" s="68"/>
      <c r="S16" s="68"/>
    </row>
    <row r="17" spans="2:21" s="65" customFormat="1" ht="15" x14ac:dyDescent="0.25">
      <c r="B17" s="234" t="s">
        <v>273</v>
      </c>
      <c r="C17" s="229"/>
      <c r="D17" s="230"/>
      <c r="E17" s="230"/>
      <c r="F17" s="231"/>
      <c r="G17" s="232"/>
      <c r="H17" s="233"/>
      <c r="I17" s="62"/>
      <c r="J17" s="68"/>
      <c r="K17" s="68"/>
      <c r="L17" s="68"/>
      <c r="M17" s="68"/>
      <c r="N17" s="68"/>
      <c r="O17" s="68"/>
      <c r="P17" s="68"/>
      <c r="Q17" s="68"/>
      <c r="R17" s="68"/>
      <c r="S17" s="68"/>
    </row>
    <row r="18" spans="2:21" s="65" customFormat="1" ht="15" x14ac:dyDescent="0.25">
      <c r="B18" s="234" t="s">
        <v>273</v>
      </c>
      <c r="C18" s="229"/>
      <c r="D18" s="230"/>
      <c r="E18" s="230"/>
      <c r="F18" s="231"/>
      <c r="G18" s="232"/>
      <c r="H18" s="233"/>
      <c r="I18" s="62"/>
      <c r="J18" s="68"/>
      <c r="K18" s="68"/>
      <c r="L18" s="68"/>
      <c r="M18" s="68"/>
      <c r="N18" s="68"/>
      <c r="O18" s="68"/>
      <c r="P18" s="68"/>
      <c r="Q18" s="68"/>
      <c r="R18" s="68"/>
      <c r="S18" s="68"/>
    </row>
    <row r="19" spans="2:21" s="65" customFormat="1" ht="15" x14ac:dyDescent="0.25">
      <c r="B19" s="234" t="s">
        <v>273</v>
      </c>
      <c r="C19" s="229"/>
      <c r="D19" s="230"/>
      <c r="E19" s="230"/>
      <c r="F19" s="231"/>
      <c r="G19" s="232"/>
      <c r="H19" s="233"/>
      <c r="I19" s="62"/>
      <c r="J19" s="68"/>
      <c r="K19" s="68"/>
      <c r="L19" s="68"/>
      <c r="M19" s="68"/>
      <c r="N19" s="68"/>
      <c r="O19" s="68"/>
      <c r="P19" s="68"/>
      <c r="Q19" s="68"/>
      <c r="R19" s="68"/>
      <c r="S19" s="68"/>
    </row>
    <row r="20" spans="2:21" s="65" customFormat="1" ht="15.6" thickBot="1" x14ac:dyDescent="0.3">
      <c r="B20" s="234" t="s">
        <v>273</v>
      </c>
      <c r="C20" s="229"/>
      <c r="D20" s="230"/>
      <c r="E20" s="230"/>
      <c r="F20" s="231"/>
      <c r="G20" s="232"/>
      <c r="H20" s="233"/>
      <c r="I20" s="62"/>
      <c r="J20" s="68"/>
      <c r="K20" s="68"/>
      <c r="L20" s="68"/>
      <c r="M20" s="68"/>
      <c r="N20" s="68"/>
      <c r="O20" s="68"/>
      <c r="P20" s="68"/>
      <c r="Q20" s="68"/>
      <c r="R20" s="68"/>
      <c r="S20" s="68"/>
    </row>
    <row r="21" spans="2:21" s="205" customFormat="1" ht="16.2" thickBot="1" x14ac:dyDescent="0.35">
      <c r="B21" s="223" t="s">
        <v>125</v>
      </c>
      <c r="C21" s="224"/>
      <c r="D21" s="545">
        <f>SUM(D7:D20)</f>
        <v>0</v>
      </c>
      <c r="E21" s="546">
        <f>SUM(E7:E20)</f>
        <v>0</v>
      </c>
      <c r="F21" s="226"/>
      <c r="G21" s="227"/>
      <c r="H21" s="228"/>
      <c r="I21" s="63"/>
      <c r="U21" s="203"/>
    </row>
    <row r="22" spans="2:21" x14ac:dyDescent="0.25">
      <c r="B22" s="220"/>
      <c r="C22" s="135"/>
      <c r="D22" s="136"/>
      <c r="E22" s="136"/>
      <c r="F22" s="137"/>
      <c r="G22" s="138"/>
      <c r="H22" s="139"/>
      <c r="I22" s="140"/>
      <c r="J22" s="214"/>
      <c r="K22" s="214"/>
      <c r="L22" s="214"/>
      <c r="M22" s="214"/>
      <c r="N22" s="214"/>
      <c r="O22" s="214"/>
      <c r="P22" s="214"/>
      <c r="Q22" s="214"/>
      <c r="R22" s="214"/>
      <c r="S22" s="71"/>
    </row>
    <row r="23" spans="2:21" s="203" customFormat="1" ht="15.6" x14ac:dyDescent="0.3">
      <c r="B23" s="360" t="s">
        <v>342</v>
      </c>
      <c r="C23" s="224"/>
      <c r="D23" s="225"/>
      <c r="E23" s="225"/>
      <c r="F23" s="226"/>
      <c r="G23" s="227"/>
      <c r="H23" s="228"/>
      <c r="I23" s="63"/>
      <c r="J23" s="205"/>
      <c r="K23" s="205"/>
      <c r="L23" s="205"/>
      <c r="M23" s="205"/>
      <c r="N23" s="205"/>
      <c r="O23" s="205"/>
      <c r="P23" s="205"/>
      <c r="Q23" s="205"/>
      <c r="R23" s="205"/>
      <c r="S23" s="205"/>
    </row>
    <row r="24" spans="2:21" s="65" customFormat="1" ht="15" x14ac:dyDescent="0.25">
      <c r="B24" s="234"/>
      <c r="C24" s="229"/>
      <c r="D24" s="230"/>
      <c r="E24" s="230"/>
      <c r="F24" s="231"/>
      <c r="G24" s="232"/>
      <c r="H24" s="233"/>
      <c r="I24" s="67"/>
      <c r="J24" s="68"/>
      <c r="K24" s="68"/>
      <c r="L24" s="68"/>
      <c r="M24" s="68"/>
      <c r="N24" s="68"/>
      <c r="O24" s="68"/>
      <c r="P24" s="68"/>
      <c r="Q24" s="68"/>
      <c r="R24" s="68"/>
      <c r="S24" s="68"/>
    </row>
    <row r="25" spans="2:21" s="65" customFormat="1" ht="15" x14ac:dyDescent="0.25">
      <c r="B25" s="234"/>
      <c r="C25" s="229"/>
      <c r="D25" s="230"/>
      <c r="E25" s="230"/>
      <c r="F25" s="231"/>
      <c r="G25" s="232"/>
      <c r="H25" s="233"/>
      <c r="I25" s="67"/>
      <c r="J25" s="68"/>
      <c r="K25" s="68"/>
      <c r="L25" s="68"/>
      <c r="M25" s="68"/>
      <c r="N25" s="68"/>
      <c r="O25" s="68"/>
      <c r="P25" s="68"/>
      <c r="Q25" s="68"/>
      <c r="R25" s="68"/>
      <c r="S25" s="68"/>
    </row>
    <row r="26" spans="2:21" s="65" customFormat="1" ht="15" x14ac:dyDescent="0.25">
      <c r="B26" s="234"/>
      <c r="C26" s="229"/>
      <c r="D26" s="230"/>
      <c r="E26" s="230"/>
      <c r="F26" s="231"/>
      <c r="G26" s="232"/>
      <c r="H26" s="233"/>
      <c r="I26" s="67"/>
      <c r="J26" s="68"/>
      <c r="K26" s="68"/>
      <c r="L26" s="68"/>
      <c r="M26" s="68"/>
      <c r="N26" s="68"/>
      <c r="O26" s="68"/>
      <c r="P26" s="68"/>
      <c r="Q26" s="68"/>
      <c r="R26" s="68"/>
      <c r="S26" s="68"/>
    </row>
    <row r="27" spans="2:21" s="65" customFormat="1" ht="15" x14ac:dyDescent="0.25">
      <c r="B27" s="234"/>
      <c r="C27" s="229"/>
      <c r="D27" s="230"/>
      <c r="E27" s="230"/>
      <c r="F27" s="231"/>
      <c r="G27" s="232"/>
      <c r="H27" s="233"/>
      <c r="I27" s="67"/>
      <c r="J27" s="68"/>
      <c r="K27" s="68"/>
      <c r="L27" s="68"/>
      <c r="M27" s="68"/>
      <c r="N27" s="68"/>
      <c r="O27" s="68"/>
      <c r="P27" s="68"/>
      <c r="Q27" s="68"/>
      <c r="R27" s="68"/>
      <c r="S27" s="68"/>
    </row>
    <row r="28" spans="2:21" s="65" customFormat="1" ht="15" x14ac:dyDescent="0.25">
      <c r="B28" s="234"/>
      <c r="C28" s="229"/>
      <c r="D28" s="230"/>
      <c r="E28" s="230"/>
      <c r="F28" s="231"/>
      <c r="G28" s="232"/>
      <c r="H28" s="233"/>
      <c r="I28" s="67"/>
      <c r="J28" s="68"/>
      <c r="K28" s="68"/>
      <c r="L28" s="68"/>
      <c r="M28" s="68"/>
      <c r="N28" s="68"/>
      <c r="O28" s="68"/>
      <c r="P28" s="68"/>
      <c r="Q28" s="68"/>
      <c r="R28" s="68"/>
      <c r="S28" s="68"/>
    </row>
    <row r="29" spans="2:21" s="65" customFormat="1" ht="15.6" thickBot="1" x14ac:dyDescent="0.3">
      <c r="B29" s="234"/>
      <c r="C29" s="229"/>
      <c r="D29" s="230"/>
      <c r="E29" s="230"/>
      <c r="F29" s="231"/>
      <c r="G29" s="232"/>
      <c r="H29" s="233"/>
      <c r="I29" s="67"/>
      <c r="J29" s="68"/>
      <c r="K29" s="68"/>
      <c r="L29" s="68"/>
      <c r="M29" s="68"/>
      <c r="N29" s="68"/>
      <c r="O29" s="68"/>
      <c r="P29" s="68"/>
      <c r="Q29" s="68"/>
      <c r="R29" s="68"/>
      <c r="S29" s="68"/>
    </row>
    <row r="30" spans="2:21" s="65" customFormat="1" ht="16.2" thickBot="1" x14ac:dyDescent="0.35">
      <c r="B30" s="221" t="s">
        <v>126</v>
      </c>
      <c r="C30" s="141"/>
      <c r="D30" s="545">
        <f>SUM(D24:D29)</f>
        <v>0</v>
      </c>
      <c r="E30" s="546">
        <f>SUM(E24:E29)</f>
        <v>0</v>
      </c>
      <c r="F30" s="142"/>
      <c r="G30" s="143"/>
      <c r="H30" s="144"/>
      <c r="I30" s="67"/>
      <c r="J30" s="68"/>
      <c r="K30" s="68"/>
      <c r="L30" s="68"/>
      <c r="M30" s="68"/>
      <c r="N30" s="68"/>
      <c r="O30" s="68"/>
      <c r="P30" s="68"/>
      <c r="Q30" s="68"/>
      <c r="R30" s="68"/>
      <c r="S30" s="68"/>
    </row>
    <row r="31" spans="2:21" x14ac:dyDescent="0.25">
      <c r="B31" s="220"/>
      <c r="C31" s="135"/>
      <c r="D31" s="136"/>
      <c r="E31" s="136"/>
      <c r="F31" s="137"/>
      <c r="G31" s="138"/>
      <c r="H31" s="139"/>
      <c r="I31" s="140"/>
      <c r="J31" s="214"/>
      <c r="K31" s="214"/>
      <c r="L31" s="214"/>
      <c r="M31" s="214"/>
      <c r="N31" s="214"/>
      <c r="O31" s="214"/>
      <c r="P31" s="214"/>
      <c r="Q31" s="214"/>
      <c r="R31" s="214"/>
      <c r="S31" s="214"/>
    </row>
    <row r="32" spans="2:21" s="203" customFormat="1" ht="15.6" x14ac:dyDescent="0.3">
      <c r="B32" s="237" t="s">
        <v>127</v>
      </c>
      <c r="C32" s="224"/>
      <c r="D32" s="225"/>
      <c r="E32" s="225"/>
      <c r="F32" s="226"/>
      <c r="G32" s="227"/>
      <c r="H32" s="228"/>
      <c r="I32" s="63"/>
      <c r="J32" s="205"/>
      <c r="K32" s="205"/>
      <c r="L32" s="205"/>
      <c r="M32" s="205"/>
      <c r="N32" s="205"/>
      <c r="O32" s="205"/>
      <c r="P32" s="205"/>
      <c r="Q32" s="205"/>
      <c r="R32" s="205"/>
      <c r="S32" s="205"/>
    </row>
    <row r="33" spans="2:19" s="65" customFormat="1" ht="15" x14ac:dyDescent="0.25">
      <c r="B33" s="234"/>
      <c r="C33" s="229"/>
      <c r="D33" s="230"/>
      <c r="E33" s="236"/>
      <c r="F33" s="231"/>
      <c r="G33" s="232"/>
      <c r="H33" s="233"/>
      <c r="I33" s="67"/>
      <c r="J33" s="68"/>
      <c r="K33" s="68"/>
      <c r="L33" s="68"/>
      <c r="M33" s="68"/>
      <c r="N33" s="68"/>
      <c r="O33" s="68"/>
      <c r="P33" s="68"/>
      <c r="Q33" s="68"/>
      <c r="R33" s="68"/>
      <c r="S33" s="68"/>
    </row>
    <row r="34" spans="2:19" s="65" customFormat="1" ht="15" x14ac:dyDescent="0.25">
      <c r="B34" s="234"/>
      <c r="C34" s="229"/>
      <c r="D34" s="230"/>
      <c r="E34" s="230"/>
      <c r="F34" s="231"/>
      <c r="G34" s="232"/>
      <c r="H34" s="233"/>
      <c r="I34" s="67"/>
      <c r="J34" s="68"/>
      <c r="K34" s="68"/>
      <c r="L34" s="68"/>
      <c r="M34" s="68"/>
      <c r="N34" s="68"/>
      <c r="O34" s="68"/>
      <c r="P34" s="68"/>
      <c r="Q34" s="68"/>
      <c r="R34" s="68"/>
      <c r="S34" s="68"/>
    </row>
    <row r="35" spans="2:19" s="65" customFormat="1" ht="15" x14ac:dyDescent="0.25">
      <c r="B35" s="234"/>
      <c r="C35" s="229"/>
      <c r="D35" s="230"/>
      <c r="E35" s="230"/>
      <c r="F35" s="231"/>
      <c r="G35" s="232"/>
      <c r="H35" s="233"/>
      <c r="I35" s="67"/>
      <c r="J35" s="68"/>
      <c r="K35" s="68"/>
      <c r="L35" s="68"/>
      <c r="M35" s="68"/>
      <c r="N35" s="68"/>
      <c r="O35" s="68"/>
      <c r="P35" s="68"/>
      <c r="Q35" s="68"/>
      <c r="R35" s="68"/>
      <c r="S35" s="68"/>
    </row>
    <row r="36" spans="2:19" s="65" customFormat="1" ht="15.6" thickBot="1" x14ac:dyDescent="0.3">
      <c r="B36" s="234"/>
      <c r="C36" s="229"/>
      <c r="D36" s="230"/>
      <c r="E36" s="230"/>
      <c r="F36" s="231"/>
      <c r="G36" s="232"/>
      <c r="H36" s="233"/>
      <c r="I36" s="67"/>
      <c r="J36" s="68"/>
      <c r="K36" s="68"/>
      <c r="L36" s="68"/>
      <c r="M36" s="68"/>
      <c r="N36" s="68"/>
      <c r="O36" s="68"/>
      <c r="P36" s="68"/>
      <c r="Q36" s="68"/>
      <c r="R36" s="68"/>
      <c r="S36" s="68"/>
    </row>
    <row r="37" spans="2:19" s="65" customFormat="1" ht="16.2" thickBot="1" x14ac:dyDescent="0.35">
      <c r="B37" s="221" t="s">
        <v>128</v>
      </c>
      <c r="C37" s="141"/>
      <c r="D37" s="545">
        <f>SUM(D33:D36)</f>
        <v>0</v>
      </c>
      <c r="E37" s="546">
        <f>SUM(E33:E36)</f>
        <v>0</v>
      </c>
      <c r="F37" s="142"/>
      <c r="G37" s="143"/>
      <c r="H37" s="144"/>
      <c r="I37" s="67"/>
      <c r="J37" s="68"/>
      <c r="K37" s="68"/>
      <c r="L37" s="68"/>
      <c r="M37" s="68"/>
      <c r="N37" s="68"/>
      <c r="O37" s="68"/>
      <c r="P37" s="68"/>
      <c r="Q37" s="68"/>
      <c r="R37" s="68"/>
      <c r="S37" s="68"/>
    </row>
    <row r="38" spans="2:19" s="65" customFormat="1" ht="15" x14ac:dyDescent="0.25">
      <c r="B38" s="222"/>
      <c r="C38" s="145"/>
      <c r="D38" s="146"/>
      <c r="E38" s="146"/>
      <c r="F38" s="147"/>
      <c r="G38" s="148"/>
      <c r="H38" s="149"/>
      <c r="I38" s="67"/>
      <c r="J38" s="68"/>
      <c r="K38" s="68"/>
      <c r="L38" s="68"/>
      <c r="M38" s="68"/>
      <c r="N38" s="68"/>
      <c r="O38" s="68"/>
      <c r="P38" s="68"/>
      <c r="Q38" s="68"/>
      <c r="R38" s="68"/>
      <c r="S38" s="68"/>
    </row>
    <row r="39" spans="2:19" s="203" customFormat="1" ht="15.6" x14ac:dyDescent="0.3">
      <c r="B39" s="237" t="s">
        <v>129</v>
      </c>
      <c r="C39" s="224"/>
      <c r="D39" s="225"/>
      <c r="E39" s="225"/>
      <c r="F39" s="226"/>
      <c r="G39" s="227"/>
      <c r="H39" s="228"/>
      <c r="I39" s="63"/>
      <c r="J39" s="205"/>
      <c r="K39" s="205"/>
      <c r="L39" s="205"/>
      <c r="M39" s="205"/>
      <c r="N39" s="205"/>
      <c r="O39" s="205"/>
      <c r="P39" s="205"/>
      <c r="Q39" s="205"/>
      <c r="R39" s="205"/>
      <c r="S39" s="205"/>
    </row>
    <row r="40" spans="2:19" s="65" customFormat="1" ht="15" x14ac:dyDescent="0.25">
      <c r="B40" s="234"/>
      <c r="C40" s="229"/>
      <c r="D40" s="230"/>
      <c r="E40" s="230"/>
      <c r="F40" s="231"/>
      <c r="G40" s="232"/>
      <c r="H40" s="233"/>
      <c r="I40" s="67"/>
      <c r="J40" s="68"/>
      <c r="K40" s="68"/>
      <c r="L40" s="68"/>
      <c r="M40" s="68"/>
      <c r="N40" s="68"/>
      <c r="O40" s="68"/>
      <c r="P40" s="68"/>
      <c r="Q40" s="68"/>
      <c r="R40" s="68"/>
      <c r="S40" s="68"/>
    </row>
    <row r="41" spans="2:19" s="65" customFormat="1" ht="15" x14ac:dyDescent="0.25">
      <c r="B41" s="234"/>
      <c r="C41" s="229"/>
      <c r="D41" s="230"/>
      <c r="E41" s="230"/>
      <c r="F41" s="231"/>
      <c r="G41" s="232"/>
      <c r="H41" s="233"/>
      <c r="I41" s="67"/>
      <c r="J41" s="68"/>
      <c r="K41" s="68"/>
      <c r="L41" s="68"/>
      <c r="M41" s="68"/>
      <c r="N41" s="68"/>
      <c r="O41" s="68"/>
      <c r="P41" s="68"/>
      <c r="Q41" s="68"/>
      <c r="R41" s="68"/>
      <c r="S41" s="68"/>
    </row>
    <row r="42" spans="2:19" s="65" customFormat="1" ht="15" x14ac:dyDescent="0.25">
      <c r="B42" s="234"/>
      <c r="C42" s="229"/>
      <c r="D42" s="230"/>
      <c r="E42" s="230"/>
      <c r="F42" s="231"/>
      <c r="G42" s="232"/>
      <c r="H42" s="233"/>
      <c r="I42" s="67"/>
      <c r="J42" s="68"/>
      <c r="K42" s="68"/>
      <c r="L42" s="68"/>
      <c r="M42" s="68"/>
      <c r="N42" s="68"/>
      <c r="O42" s="68"/>
      <c r="P42" s="68"/>
      <c r="Q42" s="68"/>
      <c r="R42" s="68"/>
      <c r="S42" s="68"/>
    </row>
    <row r="43" spans="2:19" s="65" customFormat="1" ht="15" x14ac:dyDescent="0.25">
      <c r="B43" s="234"/>
      <c r="C43" s="229"/>
      <c r="D43" s="230"/>
      <c r="E43" s="230"/>
      <c r="F43" s="231"/>
      <c r="G43" s="232"/>
      <c r="H43" s="233"/>
      <c r="I43" s="67"/>
      <c r="J43" s="68"/>
      <c r="K43" s="68"/>
      <c r="L43" s="68"/>
      <c r="M43" s="68"/>
      <c r="N43" s="68"/>
      <c r="O43" s="68"/>
      <c r="P43" s="68"/>
      <c r="Q43" s="68"/>
      <c r="R43" s="68"/>
      <c r="S43" s="68"/>
    </row>
    <row r="44" spans="2:19" s="65" customFormat="1" ht="15" x14ac:dyDescent="0.25">
      <c r="B44" s="234"/>
      <c r="C44" s="229"/>
      <c r="D44" s="230"/>
      <c r="E44" s="230"/>
      <c r="F44" s="231"/>
      <c r="G44" s="232"/>
      <c r="H44" s="233"/>
      <c r="I44" s="67"/>
      <c r="J44" s="68"/>
      <c r="K44" s="68"/>
      <c r="L44" s="68"/>
      <c r="M44" s="68"/>
      <c r="N44" s="68"/>
      <c r="O44" s="68"/>
      <c r="P44" s="68"/>
      <c r="Q44" s="68"/>
      <c r="R44" s="68"/>
      <c r="S44" s="68"/>
    </row>
    <row r="45" spans="2:19" s="65" customFormat="1" ht="15.6" thickBot="1" x14ac:dyDescent="0.3">
      <c r="B45" s="234"/>
      <c r="C45" s="229"/>
      <c r="D45" s="230"/>
      <c r="E45" s="230"/>
      <c r="F45" s="231"/>
      <c r="G45" s="232"/>
      <c r="H45" s="233"/>
      <c r="I45" s="67"/>
      <c r="J45" s="68"/>
      <c r="K45" s="68"/>
      <c r="L45" s="68"/>
      <c r="M45" s="68"/>
      <c r="N45" s="68"/>
      <c r="O45" s="68"/>
      <c r="P45" s="68"/>
      <c r="Q45" s="68"/>
      <c r="R45" s="68"/>
      <c r="S45" s="68"/>
    </row>
    <row r="46" spans="2:19" s="65" customFormat="1" ht="16.2" thickBot="1" x14ac:dyDescent="0.35">
      <c r="B46" s="221" t="s">
        <v>130</v>
      </c>
      <c r="C46" s="141"/>
      <c r="D46" s="545">
        <f>SUM(D40:D45)</f>
        <v>0</v>
      </c>
      <c r="E46" s="546">
        <f>SUM(E40:E45)</f>
        <v>0</v>
      </c>
      <c r="F46" s="142"/>
      <c r="G46" s="143"/>
      <c r="H46" s="144"/>
      <c r="I46" s="67"/>
      <c r="J46" s="68"/>
      <c r="K46" s="68"/>
      <c r="L46" s="68"/>
      <c r="M46" s="68"/>
      <c r="N46" s="68"/>
      <c r="O46" s="68"/>
      <c r="P46" s="68"/>
      <c r="Q46" s="68"/>
      <c r="R46" s="68"/>
      <c r="S46" s="68"/>
    </row>
    <row r="47" spans="2:19" x14ac:dyDescent="0.25">
      <c r="B47" s="96"/>
      <c r="C47" s="126"/>
      <c r="D47" s="150"/>
      <c r="E47" s="150"/>
      <c r="F47" s="151"/>
      <c r="G47" s="138"/>
      <c r="H47" s="160"/>
    </row>
    <row r="48" spans="2:19" x14ac:dyDescent="0.25">
      <c r="B48" s="96"/>
      <c r="C48" s="126"/>
      <c r="D48" s="150"/>
      <c r="E48" s="150"/>
      <c r="F48" s="151"/>
      <c r="G48" s="138"/>
      <c r="H48" s="160"/>
    </row>
    <row r="49" spans="2:8" x14ac:dyDescent="0.25">
      <c r="B49" s="96"/>
      <c r="C49" s="126"/>
      <c r="D49" s="150"/>
      <c r="E49" s="150"/>
      <c r="F49" s="151"/>
      <c r="G49" s="138"/>
      <c r="H49" s="160"/>
    </row>
    <row r="50" spans="2:8" x14ac:dyDescent="0.25">
      <c r="B50" s="96"/>
      <c r="C50" s="126"/>
      <c r="D50" s="150"/>
      <c r="E50" s="150"/>
      <c r="F50" s="151"/>
      <c r="G50" s="138"/>
      <c r="H50" s="160"/>
    </row>
    <row r="51" spans="2:8" x14ac:dyDescent="0.25">
      <c r="B51" s="96"/>
      <c r="C51" s="126"/>
      <c r="D51" s="150"/>
      <c r="E51" s="150"/>
      <c r="F51" s="151"/>
      <c r="G51" s="138"/>
      <c r="H51" s="160"/>
    </row>
    <row r="52" spans="2:8" x14ac:dyDescent="0.25">
      <c r="B52" s="96"/>
      <c r="C52" s="126"/>
      <c r="D52" s="150"/>
      <c r="E52" s="150"/>
      <c r="F52" s="151"/>
      <c r="G52" s="138"/>
      <c r="H52" s="160"/>
    </row>
    <row r="53" spans="2:8" x14ac:dyDescent="0.25">
      <c r="B53" s="96"/>
      <c r="C53" s="126"/>
      <c r="D53" s="150"/>
      <c r="E53" s="150"/>
      <c r="F53" s="151"/>
      <c r="G53" s="138"/>
      <c r="H53" s="160"/>
    </row>
    <row r="54" spans="2:8" x14ac:dyDescent="0.25">
      <c r="B54" s="96"/>
      <c r="C54" s="126"/>
      <c r="D54" s="150"/>
      <c r="E54" s="150"/>
      <c r="F54" s="151"/>
      <c r="G54" s="138"/>
      <c r="H54" s="160"/>
    </row>
    <row r="55" spans="2:8" x14ac:dyDescent="0.25">
      <c r="B55" s="96"/>
      <c r="C55" s="126"/>
      <c r="D55" s="150"/>
      <c r="E55" s="150"/>
      <c r="F55" s="151"/>
      <c r="G55" s="138"/>
      <c r="H55" s="160"/>
    </row>
    <row r="56" spans="2:8" x14ac:dyDescent="0.25">
      <c r="B56" s="96"/>
      <c r="C56" s="126"/>
      <c r="D56" s="150"/>
      <c r="E56" s="150"/>
      <c r="F56" s="151"/>
      <c r="G56" s="138"/>
      <c r="H56" s="160"/>
    </row>
    <row r="57" spans="2:8" x14ac:dyDescent="0.25">
      <c r="B57" s="96"/>
      <c r="C57" s="126"/>
      <c r="D57" s="150"/>
      <c r="E57" s="150"/>
      <c r="F57" s="151"/>
      <c r="G57" s="138"/>
      <c r="H57" s="160"/>
    </row>
    <row r="58" spans="2:8" x14ac:dyDescent="0.25">
      <c r="B58" s="96"/>
      <c r="C58" s="126"/>
      <c r="D58" s="150"/>
      <c r="E58" s="150"/>
      <c r="F58" s="151"/>
      <c r="G58" s="138"/>
      <c r="H58" s="160"/>
    </row>
    <row r="59" spans="2:8" x14ac:dyDescent="0.25">
      <c r="G59" s="154"/>
    </row>
  </sheetData>
  <sheetProtection sheet="1" objects="1" scenarios="1" selectLockedCells="1"/>
  <mergeCells count="3">
    <mergeCell ref="B2:H2"/>
    <mergeCell ref="A1:H1"/>
    <mergeCell ref="C3:H3"/>
  </mergeCells>
  <phoneticPr fontId="3" type="noConversion"/>
  <pageMargins left="0.75" right="0.75" top="1" bottom="1" header="0.5" footer="0.5"/>
  <pageSetup scale="7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X489"/>
  <sheetViews>
    <sheetView showGridLines="0" workbookViewId="0">
      <selection activeCell="B213" sqref="B213:I236"/>
    </sheetView>
  </sheetViews>
  <sheetFormatPr defaultColWidth="8.88671875" defaultRowHeight="15" x14ac:dyDescent="0.25"/>
  <cols>
    <col min="1" max="1" width="7" style="75" customWidth="1"/>
    <col min="2" max="2" width="27.88671875" style="116" customWidth="1"/>
    <col min="3" max="3" width="9.5546875" style="95" bestFit="1" customWidth="1"/>
    <col min="4" max="4" width="10.33203125" style="95" bestFit="1" customWidth="1"/>
    <col min="5" max="6" width="10.33203125" style="83" bestFit="1" customWidth="1"/>
    <col min="7" max="9" width="11.33203125" style="83" bestFit="1" customWidth="1"/>
    <col min="10" max="76" width="8.88671875" style="96" customWidth="1"/>
    <col min="77" max="16384" width="8.88671875" style="75"/>
  </cols>
  <sheetData>
    <row r="1" spans="1:76" customFormat="1" ht="32.25" customHeight="1" x14ac:dyDescent="0.4">
      <c r="A1" s="578" t="s">
        <v>72</v>
      </c>
      <c r="B1" s="578"/>
      <c r="C1" s="578"/>
      <c r="D1" s="578"/>
      <c r="E1" s="578"/>
      <c r="F1" s="578"/>
      <c r="G1" s="578"/>
      <c r="H1" s="578"/>
      <c r="I1" s="578"/>
      <c r="J1" s="274"/>
      <c r="K1" s="274"/>
      <c r="L1" s="274"/>
      <c r="M1" s="274"/>
      <c r="N1" s="274"/>
      <c r="O1" s="274"/>
      <c r="P1" s="274"/>
      <c r="Q1" s="274"/>
      <c r="R1" s="274"/>
    </row>
    <row r="2" spans="1:76" s="52" customFormat="1" ht="21" x14ac:dyDescent="0.4">
      <c r="B2" s="187" t="s">
        <v>219</v>
      </c>
      <c r="C2" s="188"/>
      <c r="D2" s="188"/>
      <c r="E2" s="188"/>
      <c r="F2" s="188"/>
      <c r="G2" s="188"/>
      <c r="H2" s="188"/>
      <c r="I2" s="329"/>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row>
    <row r="3" spans="1:76" s="56" customFormat="1" ht="15" customHeight="1" x14ac:dyDescent="0.3">
      <c r="A3" s="61"/>
      <c r="B3" s="189" t="s">
        <v>280</v>
      </c>
      <c r="C3" s="190"/>
      <c r="D3" s="190"/>
      <c r="E3" s="190"/>
      <c r="F3" s="190"/>
      <c r="G3" s="190"/>
      <c r="H3" s="190"/>
      <c r="I3" s="330"/>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row>
    <row r="4" spans="1:76" s="120" customFormat="1" ht="13.2" x14ac:dyDescent="0.25">
      <c r="B4" s="191" t="s">
        <v>221</v>
      </c>
      <c r="C4" s="192">
        <v>25000</v>
      </c>
      <c r="D4" s="192">
        <v>35000</v>
      </c>
      <c r="E4" s="193">
        <v>45000</v>
      </c>
      <c r="F4" s="193">
        <v>55000</v>
      </c>
      <c r="G4" s="193">
        <v>65000</v>
      </c>
      <c r="H4" s="193"/>
      <c r="I4" s="331"/>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row>
    <row r="5" spans="1:76" s="56" customFormat="1" ht="15.6" x14ac:dyDescent="0.3">
      <c r="A5" s="61"/>
      <c r="B5" s="189"/>
      <c r="C5" s="190"/>
      <c r="D5" s="190"/>
      <c r="E5" s="190"/>
      <c r="F5" s="190"/>
      <c r="G5" s="190"/>
      <c r="H5" s="190"/>
      <c r="I5" s="330"/>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row>
    <row r="6" spans="1:76" s="122" customFormat="1" ht="13.2" x14ac:dyDescent="0.25">
      <c r="B6" s="408" t="s">
        <v>222</v>
      </c>
      <c r="C6" s="409">
        <v>0.1</v>
      </c>
      <c r="D6" s="410">
        <v>0.1</v>
      </c>
      <c r="E6" s="410">
        <v>0.1</v>
      </c>
      <c r="F6" s="410">
        <v>0.1</v>
      </c>
      <c r="G6" s="411">
        <v>0.1</v>
      </c>
      <c r="H6" s="412"/>
      <c r="I6" s="41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76" s="56" customFormat="1" ht="15.6" x14ac:dyDescent="0.3">
      <c r="A7" s="61"/>
      <c r="B7" s="413"/>
      <c r="C7" s="414"/>
      <c r="D7" s="414"/>
      <c r="E7" s="414"/>
      <c r="F7" s="414"/>
      <c r="G7" s="415"/>
      <c r="H7" s="415"/>
      <c r="I7" s="416"/>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76" ht="13.2" x14ac:dyDescent="0.25">
      <c r="B8" s="413" t="s">
        <v>295</v>
      </c>
      <c r="C8" s="409">
        <v>1.7000000000000001E-2</v>
      </c>
      <c r="D8" s="410">
        <v>0.09</v>
      </c>
      <c r="E8" s="410">
        <v>9.8000000000000004E-2</v>
      </c>
      <c r="F8" s="410">
        <v>0.128</v>
      </c>
      <c r="G8" s="411">
        <v>0.151</v>
      </c>
      <c r="H8" s="412"/>
      <c r="I8" s="410"/>
    </row>
    <row r="9" spans="1:76" ht="13.2" x14ac:dyDescent="0.25">
      <c r="B9" s="194"/>
      <c r="C9" s="195"/>
      <c r="D9" s="195"/>
      <c r="E9" s="195"/>
      <c r="F9" s="195"/>
      <c r="G9" s="195"/>
      <c r="H9" s="195"/>
      <c r="I9" s="332"/>
    </row>
    <row r="10" spans="1:76" ht="13.2" x14ac:dyDescent="0.25">
      <c r="B10" s="196" t="s">
        <v>223</v>
      </c>
      <c r="C10" s="195"/>
      <c r="D10" s="195"/>
      <c r="E10" s="195"/>
      <c r="F10" s="195"/>
      <c r="G10" s="195"/>
      <c r="H10" s="195"/>
      <c r="I10" s="332"/>
    </row>
    <row r="11" spans="1:76" s="179" customFormat="1" ht="17.399999999999999" x14ac:dyDescent="0.3">
      <c r="A11" s="285"/>
      <c r="B11" s="191" t="s">
        <v>224</v>
      </c>
      <c r="C11" s="192">
        <f>C4-(C4*C6)-(C4*C8)</f>
        <v>22075</v>
      </c>
      <c r="D11" s="192">
        <f>D4-(D4*D6)-(D4*D8)</f>
        <v>28350</v>
      </c>
      <c r="E11" s="192">
        <f>E4-(E4*E6)-(E4*E8)</f>
        <v>36090</v>
      </c>
      <c r="F11" s="192">
        <f>F4-(F4*F6)-(F4*F8)</f>
        <v>42460</v>
      </c>
      <c r="G11" s="192">
        <f>G4-(G4*G6)-(G4*G8)</f>
        <v>48685</v>
      </c>
      <c r="H11" s="192"/>
      <c r="I11" s="333"/>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row>
    <row r="12" spans="1:76" s="96" customFormat="1" ht="12.6" customHeight="1" x14ac:dyDescent="0.25">
      <c r="B12" s="197"/>
      <c r="C12" s="195"/>
      <c r="D12" s="195"/>
      <c r="E12" s="195"/>
      <c r="F12" s="195"/>
      <c r="G12" s="195"/>
      <c r="H12" s="195"/>
      <c r="I12" s="332"/>
    </row>
    <row r="13" spans="1:76" s="122" customFormat="1" ht="13.2" x14ac:dyDescent="0.25">
      <c r="B13" s="417" t="s">
        <v>225</v>
      </c>
      <c r="C13" s="409">
        <v>0.38</v>
      </c>
      <c r="D13" s="410">
        <v>0.38</v>
      </c>
      <c r="E13" s="410">
        <v>0.34</v>
      </c>
      <c r="F13" s="410">
        <v>0.33</v>
      </c>
      <c r="G13" s="411">
        <v>0.32</v>
      </c>
      <c r="H13" s="412"/>
      <c r="I13" s="41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76" s="56" customFormat="1" ht="15.6" x14ac:dyDescent="0.3">
      <c r="A14" s="61"/>
      <c r="B14" s="418"/>
      <c r="C14" s="414"/>
      <c r="D14" s="414"/>
      <c r="E14" s="414"/>
      <c r="F14" s="414"/>
      <c r="G14" s="419"/>
      <c r="H14" s="415"/>
      <c r="I14" s="416"/>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76" ht="13.2" x14ac:dyDescent="0.25">
      <c r="B15" s="418" t="s">
        <v>226</v>
      </c>
      <c r="C15" s="409">
        <v>0.15</v>
      </c>
      <c r="D15" s="410">
        <v>0.15</v>
      </c>
      <c r="E15" s="410">
        <v>0.14000000000000001</v>
      </c>
      <c r="F15" s="410">
        <v>0.14000000000000001</v>
      </c>
      <c r="G15" s="411">
        <v>0.14000000000000001</v>
      </c>
      <c r="H15" s="412"/>
      <c r="I15" s="410"/>
    </row>
    <row r="16" spans="1:76" ht="13.2" x14ac:dyDescent="0.25">
      <c r="B16" s="418"/>
      <c r="C16" s="409"/>
      <c r="D16" s="410"/>
      <c r="E16" s="410"/>
      <c r="F16" s="410"/>
      <c r="G16" s="411"/>
      <c r="H16" s="412"/>
      <c r="I16" s="410"/>
    </row>
    <row r="17" spans="2:76" ht="13.2" x14ac:dyDescent="0.25">
      <c r="B17" s="418" t="s">
        <v>227</v>
      </c>
      <c r="C17" s="409">
        <v>0.14000000000000001</v>
      </c>
      <c r="D17" s="410">
        <v>0.14000000000000001</v>
      </c>
      <c r="E17" s="410">
        <v>0.12</v>
      </c>
      <c r="F17" s="410">
        <v>0.12</v>
      </c>
      <c r="G17" s="411">
        <v>0.11</v>
      </c>
      <c r="H17" s="412"/>
      <c r="I17" s="410"/>
    </row>
    <row r="18" spans="2:76" ht="13.2" x14ac:dyDescent="0.25">
      <c r="B18" s="418"/>
      <c r="C18" s="409"/>
      <c r="D18" s="410"/>
      <c r="E18" s="410"/>
      <c r="F18" s="410"/>
      <c r="G18" s="411"/>
      <c r="H18" s="412"/>
      <c r="I18" s="410"/>
    </row>
    <row r="19" spans="2:76" ht="13.2" x14ac:dyDescent="0.25">
      <c r="B19" s="418" t="s">
        <v>228</v>
      </c>
      <c r="C19" s="409">
        <v>0.05</v>
      </c>
      <c r="D19" s="410">
        <v>0.05</v>
      </c>
      <c r="E19" s="410">
        <v>0.05</v>
      </c>
      <c r="F19" s="410">
        <v>0.05</v>
      </c>
      <c r="G19" s="411">
        <v>0.05</v>
      </c>
      <c r="H19" s="412"/>
      <c r="I19" s="410"/>
    </row>
    <row r="20" spans="2:76" ht="13.2" x14ac:dyDescent="0.25">
      <c r="B20" s="418"/>
      <c r="C20" s="409"/>
      <c r="D20" s="410"/>
      <c r="E20" s="410"/>
      <c r="F20" s="410"/>
      <c r="G20" s="411"/>
      <c r="H20" s="412"/>
      <c r="I20" s="410"/>
    </row>
    <row r="21" spans="2:76" s="122" customFormat="1" ht="14.4" customHeight="1" x14ac:dyDescent="0.25">
      <c r="B21" s="417" t="s">
        <v>229</v>
      </c>
      <c r="C21" s="409">
        <v>0.05</v>
      </c>
      <c r="D21" s="410">
        <v>0.05</v>
      </c>
      <c r="E21" s="410">
        <v>0.05</v>
      </c>
      <c r="F21" s="410">
        <v>0.05</v>
      </c>
      <c r="G21" s="411">
        <v>0.05</v>
      </c>
      <c r="H21" s="412"/>
      <c r="I21" s="41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2:76" s="122" customFormat="1" ht="14.4" customHeight="1" x14ac:dyDescent="0.25">
      <c r="B22" s="417"/>
      <c r="C22" s="409"/>
      <c r="D22" s="410"/>
      <c r="E22" s="410"/>
      <c r="F22" s="410"/>
      <c r="G22" s="411"/>
      <c r="H22" s="412"/>
      <c r="I22" s="41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2:76" ht="13.2" x14ac:dyDescent="0.25">
      <c r="B23" s="418" t="s">
        <v>230</v>
      </c>
      <c r="C23" s="409">
        <v>0.03</v>
      </c>
      <c r="D23" s="410">
        <v>0.04</v>
      </c>
      <c r="E23" s="410">
        <v>0.04</v>
      </c>
      <c r="F23" s="410">
        <v>0.05</v>
      </c>
      <c r="G23" s="411">
        <v>0.05</v>
      </c>
      <c r="H23" s="412"/>
      <c r="I23" s="410"/>
    </row>
    <row r="24" spans="2:76" ht="13.2" x14ac:dyDescent="0.25">
      <c r="B24" s="418"/>
      <c r="C24" s="409"/>
      <c r="D24" s="410"/>
      <c r="E24" s="410"/>
      <c r="F24" s="410"/>
      <c r="G24" s="411"/>
      <c r="H24" s="412"/>
      <c r="I24" s="410"/>
    </row>
    <row r="25" spans="2:76" ht="13.2" x14ac:dyDescent="0.25">
      <c r="B25" s="418" t="s">
        <v>148</v>
      </c>
      <c r="C25" s="409">
        <v>0.05</v>
      </c>
      <c r="D25" s="410">
        <v>0.05</v>
      </c>
      <c r="E25" s="410">
        <v>0.06</v>
      </c>
      <c r="F25" s="410">
        <v>0.06</v>
      </c>
      <c r="G25" s="411">
        <v>7.0000000000000007E-2</v>
      </c>
      <c r="H25" s="412"/>
      <c r="I25" s="410"/>
    </row>
    <row r="26" spans="2:76" ht="13.2" x14ac:dyDescent="0.25">
      <c r="B26" s="413"/>
      <c r="C26" s="409"/>
      <c r="D26" s="410"/>
      <c r="E26" s="410"/>
      <c r="F26" s="410"/>
      <c r="G26" s="411"/>
      <c r="H26" s="412"/>
      <c r="I26" s="410"/>
    </row>
    <row r="27" spans="2:76" ht="13.2" x14ac:dyDescent="0.25">
      <c r="B27" s="413" t="s">
        <v>231</v>
      </c>
      <c r="C27" s="409">
        <v>0.04</v>
      </c>
      <c r="D27" s="410">
        <v>0.04</v>
      </c>
      <c r="E27" s="410">
        <v>0.05</v>
      </c>
      <c r="F27" s="410">
        <v>0.05</v>
      </c>
      <c r="G27" s="411">
        <v>0.05</v>
      </c>
      <c r="H27" s="412"/>
      <c r="I27" s="410"/>
    </row>
    <row r="28" spans="2:76" ht="13.2" x14ac:dyDescent="0.25">
      <c r="B28" s="413"/>
      <c r="C28" s="409"/>
      <c r="D28" s="410"/>
      <c r="E28" s="410"/>
      <c r="F28" s="410"/>
      <c r="G28" s="411"/>
      <c r="H28" s="412"/>
      <c r="I28" s="410"/>
    </row>
    <row r="29" spans="2:76" ht="13.2" x14ac:dyDescent="0.25">
      <c r="B29" s="413" t="s">
        <v>232</v>
      </c>
      <c r="C29" s="409">
        <v>0.08</v>
      </c>
      <c r="D29" s="410">
        <v>7.0000000000000007E-2</v>
      </c>
      <c r="E29" s="410">
        <v>7.0000000000000007E-2</v>
      </c>
      <c r="F29" s="410">
        <v>7.0000000000000007E-2</v>
      </c>
      <c r="G29" s="411">
        <v>7.0000000000000007E-2</v>
      </c>
      <c r="H29" s="412"/>
      <c r="I29" s="410"/>
    </row>
    <row r="30" spans="2:76" ht="13.2" x14ac:dyDescent="0.25">
      <c r="B30" s="413"/>
      <c r="C30" s="409"/>
      <c r="D30" s="410"/>
      <c r="E30" s="410"/>
      <c r="F30" s="410"/>
      <c r="G30" s="411"/>
      <c r="H30" s="412"/>
      <c r="I30" s="410"/>
    </row>
    <row r="31" spans="2:76" ht="13.2" x14ac:dyDescent="0.25">
      <c r="B31" s="413" t="s">
        <v>233</v>
      </c>
      <c r="C31" s="409">
        <v>0.03</v>
      </c>
      <c r="D31" s="410">
        <v>0.03</v>
      </c>
      <c r="E31" s="410">
        <v>0.05</v>
      </c>
      <c r="F31" s="410">
        <v>0.05</v>
      </c>
      <c r="G31" s="411">
        <v>0.05</v>
      </c>
      <c r="H31" s="412"/>
      <c r="I31" s="410"/>
    </row>
    <row r="32" spans="2:76" ht="13.2" x14ac:dyDescent="0.25">
      <c r="B32" s="413"/>
      <c r="C32" s="409"/>
      <c r="D32" s="410"/>
      <c r="E32" s="410"/>
      <c r="F32" s="410"/>
      <c r="G32" s="411"/>
      <c r="H32" s="412"/>
      <c r="I32" s="410"/>
    </row>
    <row r="33" spans="1:76" ht="13.2" x14ac:dyDescent="0.25">
      <c r="B33" s="413" t="s">
        <v>248</v>
      </c>
      <c r="C33" s="409">
        <v>0</v>
      </c>
      <c r="D33" s="410">
        <v>0</v>
      </c>
      <c r="E33" s="410">
        <v>0.03</v>
      </c>
      <c r="F33" s="410">
        <v>0.03</v>
      </c>
      <c r="G33" s="411">
        <v>0.04</v>
      </c>
      <c r="H33" s="412"/>
      <c r="I33" s="410"/>
    </row>
    <row r="34" spans="1:76" ht="13.2" x14ac:dyDescent="0.25">
      <c r="B34" s="413"/>
      <c r="C34" s="409"/>
      <c r="D34" s="410"/>
      <c r="E34" s="410"/>
      <c r="F34" s="410"/>
      <c r="G34" s="411"/>
      <c r="H34" s="412"/>
      <c r="I34" s="410"/>
    </row>
    <row r="35" spans="1:76" ht="13.2" x14ac:dyDescent="0.25">
      <c r="B35" s="191" t="s">
        <v>234</v>
      </c>
      <c r="C35" s="410"/>
      <c r="D35" s="410"/>
      <c r="E35" s="410"/>
      <c r="F35" s="410"/>
      <c r="G35" s="411"/>
      <c r="H35" s="412"/>
      <c r="I35" s="410"/>
    </row>
    <row r="36" spans="1:76" ht="13.8" thickBot="1" x14ac:dyDescent="0.3">
      <c r="B36" s="420" t="s">
        <v>294</v>
      </c>
      <c r="C36" s="421">
        <v>0.1</v>
      </c>
      <c r="D36" s="422">
        <v>0.08</v>
      </c>
      <c r="E36" s="422">
        <v>0.06</v>
      </c>
      <c r="F36" s="422">
        <v>0.06</v>
      </c>
      <c r="G36" s="423">
        <v>0.05</v>
      </c>
      <c r="H36" s="424"/>
      <c r="I36" s="422"/>
    </row>
    <row r="37" spans="1:76" s="86" customFormat="1" ht="28.5" customHeight="1" thickTop="1" x14ac:dyDescent="0.25">
      <c r="B37" s="590" t="s">
        <v>291</v>
      </c>
      <c r="C37" s="591"/>
      <c r="D37" s="591"/>
      <c r="E37" s="591"/>
      <c r="F37" s="591"/>
      <c r="G37" s="591"/>
      <c r="H37" s="591"/>
      <c r="I37" s="592"/>
    </row>
    <row r="38" spans="1:76" ht="13.2" x14ac:dyDescent="0.25">
      <c r="B38" s="587" t="s">
        <v>290</v>
      </c>
      <c r="C38" s="588"/>
      <c r="D38" s="588"/>
      <c r="E38" s="588"/>
      <c r="F38" s="588"/>
      <c r="G38" s="588"/>
      <c r="H38" s="588"/>
      <c r="I38" s="589"/>
    </row>
    <row r="39" spans="1:76" ht="21.75" customHeight="1" x14ac:dyDescent="0.25">
      <c r="B39" s="587" t="s">
        <v>292</v>
      </c>
      <c r="C39" s="588"/>
      <c r="D39" s="588"/>
      <c r="E39" s="588"/>
      <c r="F39" s="588"/>
      <c r="G39" s="588"/>
      <c r="H39" s="588"/>
      <c r="I39" s="589"/>
    </row>
    <row r="40" spans="1:76" ht="26.25" customHeight="1" x14ac:dyDescent="0.25">
      <c r="B40" s="587" t="s">
        <v>293</v>
      </c>
      <c r="C40" s="588"/>
      <c r="D40" s="588"/>
      <c r="E40" s="588"/>
      <c r="F40" s="588"/>
      <c r="G40" s="588"/>
      <c r="H40" s="588"/>
      <c r="I40" s="589"/>
    </row>
    <row r="41" spans="1:76" ht="15.6" x14ac:dyDescent="0.3">
      <c r="B41" s="167"/>
      <c r="C41" s="83"/>
      <c r="D41" s="83"/>
      <c r="I41" s="335"/>
    </row>
    <row r="42" spans="1:76" s="52" customFormat="1" ht="21" x14ac:dyDescent="0.4">
      <c r="B42" s="187" t="s">
        <v>219</v>
      </c>
      <c r="C42" s="188"/>
      <c r="D42" s="188"/>
      <c r="E42" s="188"/>
      <c r="F42" s="188"/>
      <c r="G42" s="188"/>
      <c r="H42" s="188"/>
      <c r="I42" s="329"/>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row>
    <row r="43" spans="1:76" s="56" customFormat="1" ht="15" customHeight="1" x14ac:dyDescent="0.3">
      <c r="A43" s="61"/>
      <c r="B43" s="189" t="s">
        <v>220</v>
      </c>
      <c r="C43" s="190"/>
      <c r="D43" s="190"/>
      <c r="E43" s="190"/>
      <c r="F43" s="190"/>
      <c r="G43" s="190"/>
      <c r="H43" s="190"/>
      <c r="I43" s="330"/>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76" s="120" customFormat="1" ht="13.2" x14ac:dyDescent="0.25">
      <c r="B44" s="191" t="s">
        <v>221</v>
      </c>
      <c r="C44" s="192">
        <v>25000</v>
      </c>
      <c r="D44" s="192">
        <v>35000</v>
      </c>
      <c r="E44" s="193">
        <v>45000</v>
      </c>
      <c r="F44" s="193">
        <v>55000</v>
      </c>
      <c r="G44" s="193">
        <v>65000</v>
      </c>
      <c r="H44" s="193">
        <v>85000</v>
      </c>
      <c r="I44" s="331">
        <v>115000</v>
      </c>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76" s="56" customFormat="1" ht="15.6" x14ac:dyDescent="0.3">
      <c r="A45" s="61"/>
      <c r="B45" s="189"/>
      <c r="C45" s="190"/>
      <c r="D45" s="190"/>
      <c r="E45" s="190"/>
      <c r="F45" s="190"/>
      <c r="G45" s="190"/>
      <c r="H45" s="190"/>
      <c r="I45" s="330"/>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row>
    <row r="46" spans="1:76" s="122" customFormat="1" ht="13.2" x14ac:dyDescent="0.25">
      <c r="B46" s="408" t="s">
        <v>222</v>
      </c>
      <c r="C46" s="409">
        <v>0.1</v>
      </c>
      <c r="D46" s="410">
        <v>0.1</v>
      </c>
      <c r="E46" s="410">
        <v>0.1</v>
      </c>
      <c r="F46" s="410">
        <v>0.1</v>
      </c>
      <c r="G46" s="410">
        <v>0.1</v>
      </c>
      <c r="H46" s="410">
        <v>0.1</v>
      </c>
      <c r="I46" s="410">
        <v>0.1</v>
      </c>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row>
    <row r="47" spans="1:76" s="56" customFormat="1" ht="15.6" x14ac:dyDescent="0.3">
      <c r="A47" s="61"/>
      <c r="B47" s="413"/>
      <c r="C47" s="414"/>
      <c r="D47" s="414"/>
      <c r="E47" s="414"/>
      <c r="F47" s="414"/>
      <c r="G47" s="414"/>
      <c r="H47" s="414"/>
      <c r="I47" s="416"/>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row>
    <row r="48" spans="1:76" ht="13.2" x14ac:dyDescent="0.25">
      <c r="B48" s="413" t="s">
        <v>295</v>
      </c>
      <c r="C48" s="409">
        <v>2.7E-2</v>
      </c>
      <c r="D48" s="410">
        <v>0.112</v>
      </c>
      <c r="E48" s="410">
        <v>0.14799999999999999</v>
      </c>
      <c r="F48" s="410">
        <v>0.17199999999999999</v>
      </c>
      <c r="G48" s="410">
        <v>0.188</v>
      </c>
      <c r="H48" s="410">
        <v>0.23499999999999999</v>
      </c>
      <c r="I48" s="410">
        <v>0.26300000000000001</v>
      </c>
    </row>
    <row r="49" spans="1:76" ht="13.2" x14ac:dyDescent="0.25">
      <c r="B49" s="194"/>
      <c r="C49" s="195"/>
      <c r="D49" s="195"/>
      <c r="E49" s="195"/>
      <c r="F49" s="195"/>
      <c r="G49" s="195"/>
      <c r="H49" s="195"/>
      <c r="I49" s="332"/>
    </row>
    <row r="50" spans="1:76" ht="13.2" x14ac:dyDescent="0.25">
      <c r="B50" s="196" t="s">
        <v>223</v>
      </c>
      <c r="C50" s="195"/>
      <c r="D50" s="195"/>
      <c r="E50" s="195"/>
      <c r="F50" s="195"/>
      <c r="G50" s="195"/>
      <c r="H50" s="195"/>
      <c r="I50" s="332"/>
    </row>
    <row r="51" spans="1:76" s="179" customFormat="1" ht="17.399999999999999" x14ac:dyDescent="0.3">
      <c r="A51" s="285"/>
      <c r="B51" s="191" t="s">
        <v>224</v>
      </c>
      <c r="C51" s="192">
        <f t="shared" ref="C51:I51" si="0">C44-(C44*C46)-(C44*C48)</f>
        <v>21825</v>
      </c>
      <c r="D51" s="192">
        <f t="shared" si="0"/>
        <v>27580</v>
      </c>
      <c r="E51" s="192">
        <f t="shared" si="0"/>
        <v>33840</v>
      </c>
      <c r="F51" s="192">
        <f t="shared" si="0"/>
        <v>40040</v>
      </c>
      <c r="G51" s="192">
        <f t="shared" si="0"/>
        <v>46280</v>
      </c>
      <c r="H51" s="192">
        <f t="shared" si="0"/>
        <v>56525</v>
      </c>
      <c r="I51" s="333">
        <f t="shared" si="0"/>
        <v>73255</v>
      </c>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row>
    <row r="52" spans="1:76" s="96" customFormat="1" ht="12.6" customHeight="1" x14ac:dyDescent="0.25">
      <c r="B52" s="197"/>
      <c r="C52" s="195"/>
      <c r="D52" s="195"/>
      <c r="E52" s="195"/>
      <c r="F52" s="195"/>
      <c r="G52" s="195"/>
      <c r="H52" s="195"/>
      <c r="I52" s="332"/>
    </row>
    <row r="53" spans="1:76" s="122" customFormat="1" ht="13.2" x14ac:dyDescent="0.25">
      <c r="B53" s="417" t="s">
        <v>225</v>
      </c>
      <c r="C53" s="409">
        <v>0.39</v>
      </c>
      <c r="D53" s="410">
        <v>0.36</v>
      </c>
      <c r="E53" s="410">
        <v>0.32</v>
      </c>
      <c r="F53" s="410">
        <v>0.3</v>
      </c>
      <c r="G53" s="410">
        <v>0.3</v>
      </c>
      <c r="H53" s="410">
        <v>0.3</v>
      </c>
      <c r="I53" s="410">
        <v>0.28999999999999998</v>
      </c>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row>
    <row r="54" spans="1:76" s="56" customFormat="1" ht="15.6" x14ac:dyDescent="0.3">
      <c r="A54" s="61"/>
      <c r="B54" s="418"/>
      <c r="C54" s="414"/>
      <c r="D54" s="414"/>
      <c r="E54" s="414"/>
      <c r="F54" s="414"/>
      <c r="G54" s="416"/>
      <c r="H54" s="416"/>
      <c r="I54" s="416"/>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row>
    <row r="55" spans="1:76" ht="13.2" x14ac:dyDescent="0.25">
      <c r="B55" s="418" t="s">
        <v>226</v>
      </c>
      <c r="C55" s="409">
        <v>0.15</v>
      </c>
      <c r="D55" s="410">
        <v>0.12</v>
      </c>
      <c r="E55" s="410">
        <v>0.13</v>
      </c>
      <c r="F55" s="410">
        <v>0.12</v>
      </c>
      <c r="G55" s="410">
        <v>0.11</v>
      </c>
      <c r="H55" s="410">
        <v>0.11</v>
      </c>
      <c r="I55" s="410">
        <v>0.11</v>
      </c>
    </row>
    <row r="56" spans="1:76" ht="13.2" x14ac:dyDescent="0.25">
      <c r="B56" s="418"/>
      <c r="C56" s="409"/>
      <c r="D56" s="410"/>
      <c r="E56" s="410"/>
      <c r="F56" s="410"/>
      <c r="G56" s="410"/>
      <c r="H56" s="410"/>
      <c r="I56" s="410"/>
    </row>
    <row r="57" spans="1:76" ht="13.2" x14ac:dyDescent="0.25">
      <c r="B57" s="418" t="s">
        <v>227</v>
      </c>
      <c r="C57" s="409">
        <v>0.15</v>
      </c>
      <c r="D57" s="410">
        <v>0.12</v>
      </c>
      <c r="E57" s="410">
        <v>0.13</v>
      </c>
      <c r="F57" s="410">
        <v>0.14000000000000001</v>
      </c>
      <c r="G57" s="410">
        <v>0.14000000000000001</v>
      </c>
      <c r="H57" s="410">
        <v>0.13</v>
      </c>
      <c r="I57" s="410">
        <v>0.13</v>
      </c>
    </row>
    <row r="58" spans="1:76" ht="13.2" x14ac:dyDescent="0.25">
      <c r="B58" s="418"/>
      <c r="C58" s="409"/>
      <c r="D58" s="410"/>
      <c r="E58" s="410"/>
      <c r="F58" s="410"/>
      <c r="G58" s="410"/>
      <c r="H58" s="410"/>
      <c r="I58" s="410"/>
    </row>
    <row r="59" spans="1:76" ht="13.2" x14ac:dyDescent="0.25">
      <c r="B59" s="418" t="s">
        <v>228</v>
      </c>
      <c r="C59" s="409">
        <v>0.05</v>
      </c>
      <c r="D59" s="410">
        <v>0.05</v>
      </c>
      <c r="E59" s="410">
        <v>0.05</v>
      </c>
      <c r="F59" s="410">
        <v>0.05</v>
      </c>
      <c r="G59" s="410">
        <v>0.05</v>
      </c>
      <c r="H59" s="410">
        <v>0.05</v>
      </c>
      <c r="I59" s="410">
        <v>0.05</v>
      </c>
    </row>
    <row r="60" spans="1:76" ht="13.2" x14ac:dyDescent="0.25">
      <c r="B60" s="418"/>
      <c r="C60" s="409"/>
      <c r="D60" s="410"/>
      <c r="E60" s="410"/>
      <c r="F60" s="410"/>
      <c r="G60" s="410"/>
      <c r="H60" s="410"/>
      <c r="I60" s="410"/>
    </row>
    <row r="61" spans="1:76" s="122" customFormat="1" ht="14.4" customHeight="1" x14ac:dyDescent="0.25">
      <c r="B61" s="417" t="s">
        <v>229</v>
      </c>
      <c r="C61" s="409">
        <v>0.05</v>
      </c>
      <c r="D61" s="410">
        <v>0.05</v>
      </c>
      <c r="E61" s="410">
        <v>0.05</v>
      </c>
      <c r="F61" s="410">
        <v>0.05</v>
      </c>
      <c r="G61" s="410">
        <v>0.05</v>
      </c>
      <c r="H61" s="410">
        <v>0.05</v>
      </c>
      <c r="I61" s="410">
        <v>0.05</v>
      </c>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row>
    <row r="62" spans="1:76" s="122" customFormat="1" ht="14.4" customHeight="1" x14ac:dyDescent="0.25">
      <c r="B62" s="417"/>
      <c r="C62" s="409"/>
      <c r="D62" s="410"/>
      <c r="E62" s="410"/>
      <c r="F62" s="410"/>
      <c r="G62" s="410"/>
      <c r="H62" s="410"/>
      <c r="I62" s="41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row>
    <row r="63" spans="1:76" ht="13.2" x14ac:dyDescent="0.25">
      <c r="B63" s="418" t="s">
        <v>230</v>
      </c>
      <c r="C63" s="409">
        <v>0.03</v>
      </c>
      <c r="D63" s="410">
        <v>0.05</v>
      </c>
      <c r="E63" s="410">
        <v>0.05</v>
      </c>
      <c r="F63" s="410">
        <v>7.0000000000000007E-2</v>
      </c>
      <c r="G63" s="410">
        <v>7.0000000000000007E-2</v>
      </c>
      <c r="H63" s="410">
        <v>7.0000000000000007E-2</v>
      </c>
      <c r="I63" s="410">
        <v>0.08</v>
      </c>
    </row>
    <row r="64" spans="1:76" ht="13.2" x14ac:dyDescent="0.25">
      <c r="B64" s="418"/>
      <c r="C64" s="409"/>
      <c r="D64" s="410"/>
      <c r="E64" s="410"/>
      <c r="F64" s="410"/>
      <c r="G64" s="410"/>
      <c r="H64" s="410"/>
      <c r="I64" s="410"/>
    </row>
    <row r="65" spans="2:9" ht="13.2" x14ac:dyDescent="0.25">
      <c r="B65" s="418" t="s">
        <v>148</v>
      </c>
      <c r="C65" s="409">
        <v>0.04</v>
      </c>
      <c r="D65" s="410">
        <v>0.05</v>
      </c>
      <c r="E65" s="410">
        <v>0.05</v>
      </c>
      <c r="F65" s="410">
        <v>0.06</v>
      </c>
      <c r="G65" s="410">
        <v>0.06</v>
      </c>
      <c r="H65" s="410">
        <v>7.0000000000000007E-2</v>
      </c>
      <c r="I65" s="410">
        <v>7.0000000000000007E-2</v>
      </c>
    </row>
    <row r="66" spans="2:9" ht="13.2" x14ac:dyDescent="0.25">
      <c r="B66" s="413"/>
      <c r="C66" s="409"/>
      <c r="D66" s="410"/>
      <c r="E66" s="410"/>
      <c r="F66" s="410"/>
      <c r="G66" s="410"/>
      <c r="H66" s="410"/>
      <c r="I66" s="410"/>
    </row>
    <row r="67" spans="2:9" ht="13.2" x14ac:dyDescent="0.25">
      <c r="B67" s="413" t="s">
        <v>231</v>
      </c>
      <c r="C67" s="409">
        <v>0.05</v>
      </c>
      <c r="D67" s="410">
        <v>0.05</v>
      </c>
      <c r="E67" s="410">
        <v>0.05</v>
      </c>
      <c r="F67" s="410">
        <v>0.05</v>
      </c>
      <c r="G67" s="410">
        <v>0.05</v>
      </c>
      <c r="H67" s="410">
        <v>0.05</v>
      </c>
      <c r="I67" s="410">
        <v>0.05</v>
      </c>
    </row>
    <row r="68" spans="2:9" ht="13.2" x14ac:dyDescent="0.25">
      <c r="B68" s="413"/>
      <c r="C68" s="409"/>
      <c r="D68" s="410"/>
      <c r="E68" s="410"/>
      <c r="F68" s="410"/>
      <c r="G68" s="410"/>
      <c r="H68" s="410"/>
      <c r="I68" s="410"/>
    </row>
    <row r="69" spans="2:9" ht="13.2" x14ac:dyDescent="0.25">
      <c r="B69" s="413" t="s">
        <v>232</v>
      </c>
      <c r="C69" s="409">
        <v>0.05</v>
      </c>
      <c r="D69" s="410">
        <v>0.06</v>
      </c>
      <c r="E69" s="410">
        <v>0.06</v>
      </c>
      <c r="F69" s="410">
        <v>0.05</v>
      </c>
      <c r="G69" s="410">
        <v>0.05</v>
      </c>
      <c r="H69" s="410">
        <v>0.05</v>
      </c>
      <c r="I69" s="410">
        <v>0.05</v>
      </c>
    </row>
    <row r="70" spans="2:9" ht="13.2" x14ac:dyDescent="0.25">
      <c r="B70" s="413"/>
      <c r="C70" s="409"/>
      <c r="D70" s="410"/>
      <c r="E70" s="410"/>
      <c r="F70" s="410"/>
      <c r="G70" s="410"/>
      <c r="H70" s="410"/>
      <c r="I70" s="410"/>
    </row>
    <row r="71" spans="2:9" ht="13.2" x14ac:dyDescent="0.25">
      <c r="B71" s="413" t="s">
        <v>233</v>
      </c>
      <c r="C71" s="409">
        <v>0.04</v>
      </c>
      <c r="D71" s="410">
        <v>0.04</v>
      </c>
      <c r="E71" s="410">
        <v>0.06</v>
      </c>
      <c r="F71" s="410">
        <v>0.06</v>
      </c>
      <c r="G71" s="410">
        <v>7.0000000000000007E-2</v>
      </c>
      <c r="H71" s="410">
        <v>7.0000000000000007E-2</v>
      </c>
      <c r="I71" s="410">
        <v>7.0000000000000007E-2</v>
      </c>
    </row>
    <row r="72" spans="2:9" ht="13.2" x14ac:dyDescent="0.25">
      <c r="B72" s="413"/>
      <c r="C72" s="409"/>
      <c r="D72" s="410"/>
      <c r="E72" s="410"/>
      <c r="F72" s="410"/>
      <c r="G72" s="410"/>
      <c r="H72" s="410"/>
      <c r="I72" s="410"/>
    </row>
    <row r="73" spans="2:9" ht="13.2" x14ac:dyDescent="0.25">
      <c r="B73" s="413" t="s">
        <v>248</v>
      </c>
      <c r="C73" s="409">
        <v>0</v>
      </c>
      <c r="D73" s="410">
        <v>0.05</v>
      </c>
      <c r="E73" s="410">
        <v>0.05</v>
      </c>
      <c r="F73" s="410">
        <v>0.05</v>
      </c>
      <c r="G73" s="410">
        <v>0.05</v>
      </c>
      <c r="H73" s="410">
        <v>0.05</v>
      </c>
      <c r="I73" s="410">
        <v>0.05</v>
      </c>
    </row>
    <row r="74" spans="2:9" ht="13.2" x14ac:dyDescent="0.25">
      <c r="B74" s="413"/>
      <c r="C74" s="409"/>
      <c r="D74" s="410"/>
      <c r="E74" s="410"/>
      <c r="F74" s="410"/>
      <c r="G74" s="410"/>
      <c r="H74" s="410"/>
      <c r="I74" s="410"/>
    </row>
    <row r="75" spans="2:9" ht="13.2" x14ac:dyDescent="0.25">
      <c r="B75" s="191" t="s">
        <v>234</v>
      </c>
      <c r="C75" s="410"/>
      <c r="D75" s="410"/>
      <c r="E75" s="410"/>
      <c r="F75" s="410"/>
      <c r="G75" s="410"/>
      <c r="H75" s="410"/>
      <c r="I75" s="410"/>
    </row>
    <row r="76" spans="2:9" ht="13.8" thickBot="1" x14ac:dyDescent="0.3">
      <c r="B76" s="420" t="s">
        <v>294</v>
      </c>
      <c r="C76" s="421">
        <v>0.08</v>
      </c>
      <c r="D76" s="422">
        <v>0.06</v>
      </c>
      <c r="E76" s="422">
        <v>0.05</v>
      </c>
      <c r="F76" s="422">
        <v>0.05</v>
      </c>
      <c r="G76" s="422">
        <v>0.05</v>
      </c>
      <c r="H76" s="422">
        <v>0.05</v>
      </c>
      <c r="I76" s="422">
        <v>0.05</v>
      </c>
    </row>
    <row r="77" spans="2:9" s="86" customFormat="1" ht="28.5" customHeight="1" thickTop="1" x14ac:dyDescent="0.25">
      <c r="B77" s="590" t="s">
        <v>291</v>
      </c>
      <c r="C77" s="591"/>
      <c r="D77" s="591"/>
      <c r="E77" s="591"/>
      <c r="F77" s="591"/>
      <c r="G77" s="591"/>
      <c r="H77" s="591"/>
      <c r="I77" s="592"/>
    </row>
    <row r="78" spans="2:9" ht="13.2" x14ac:dyDescent="0.25">
      <c r="B78" s="587" t="s">
        <v>290</v>
      </c>
      <c r="C78" s="588"/>
      <c r="D78" s="588"/>
      <c r="E78" s="588"/>
      <c r="F78" s="588"/>
      <c r="G78" s="588"/>
      <c r="H78" s="588"/>
      <c r="I78" s="589"/>
    </row>
    <row r="79" spans="2:9" ht="21.75" customHeight="1" x14ac:dyDescent="0.25">
      <c r="B79" s="587" t="s">
        <v>292</v>
      </c>
      <c r="C79" s="588"/>
      <c r="D79" s="588"/>
      <c r="E79" s="588"/>
      <c r="F79" s="588"/>
      <c r="G79" s="588"/>
      <c r="H79" s="588"/>
      <c r="I79" s="589"/>
    </row>
    <row r="80" spans="2:9" ht="26.25" customHeight="1" x14ac:dyDescent="0.25">
      <c r="B80" s="587" t="s">
        <v>293</v>
      </c>
      <c r="C80" s="588"/>
      <c r="D80" s="588"/>
      <c r="E80" s="588"/>
      <c r="F80" s="588"/>
      <c r="G80" s="588"/>
      <c r="H80" s="588"/>
      <c r="I80" s="589"/>
    </row>
    <row r="81" spans="1:76" ht="15.6" x14ac:dyDescent="0.3">
      <c r="B81" s="167"/>
      <c r="C81" s="83"/>
      <c r="D81" s="83"/>
      <c r="I81" s="335"/>
    </row>
    <row r="82" spans="1:76" s="52" customFormat="1" ht="21" x14ac:dyDescent="0.4">
      <c r="B82" s="187" t="s">
        <v>219</v>
      </c>
      <c r="C82" s="188"/>
      <c r="D82" s="188"/>
      <c r="E82" s="188"/>
      <c r="F82" s="188"/>
      <c r="G82" s="188"/>
      <c r="H82" s="188"/>
      <c r="I82" s="329"/>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row>
    <row r="83" spans="1:76" s="56" customFormat="1" ht="15" customHeight="1" x14ac:dyDescent="0.3">
      <c r="A83" s="61"/>
      <c r="B83" s="189" t="s">
        <v>235</v>
      </c>
      <c r="C83" s="190"/>
      <c r="D83" s="190"/>
      <c r="E83" s="190"/>
      <c r="F83" s="190"/>
      <c r="G83" s="190"/>
      <c r="H83" s="190"/>
      <c r="I83" s="330"/>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row>
    <row r="84" spans="1:76" s="120" customFormat="1" ht="13.2" x14ac:dyDescent="0.25">
      <c r="B84" s="191" t="s">
        <v>221</v>
      </c>
      <c r="C84" s="192">
        <v>15000</v>
      </c>
      <c r="D84" s="192">
        <v>25000</v>
      </c>
      <c r="E84" s="193">
        <v>35000</v>
      </c>
      <c r="F84" s="193">
        <v>45000</v>
      </c>
      <c r="G84" s="193">
        <v>55000</v>
      </c>
      <c r="H84" s="193">
        <v>65000</v>
      </c>
      <c r="I84" s="331">
        <v>115000</v>
      </c>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row>
    <row r="85" spans="1:76" s="56" customFormat="1" ht="15.6" x14ac:dyDescent="0.3">
      <c r="A85" s="61"/>
      <c r="B85" s="189"/>
      <c r="C85" s="190"/>
      <c r="D85" s="190"/>
      <c r="E85" s="190"/>
      <c r="F85" s="190"/>
      <c r="G85" s="190"/>
      <c r="H85" s="190"/>
      <c r="I85" s="330"/>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row>
    <row r="86" spans="1:76" s="122" customFormat="1" ht="13.2" x14ac:dyDescent="0.25">
      <c r="B86" s="408" t="s">
        <v>222</v>
      </c>
      <c r="C86" s="409">
        <v>0.1</v>
      </c>
      <c r="D86" s="410">
        <v>0.1</v>
      </c>
      <c r="E86" s="410">
        <v>0.1</v>
      </c>
      <c r="F86" s="410">
        <v>0.1</v>
      </c>
      <c r="G86" s="410">
        <v>0.1</v>
      </c>
      <c r="H86" s="410">
        <v>0.1</v>
      </c>
      <c r="I86" s="410">
        <v>0.1</v>
      </c>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row>
    <row r="87" spans="1:76" s="56" customFormat="1" ht="15.6" x14ac:dyDescent="0.3">
      <c r="A87" s="61"/>
      <c r="B87" s="413"/>
      <c r="C87" s="414"/>
      <c r="D87" s="414"/>
      <c r="E87" s="414"/>
      <c r="F87" s="414"/>
      <c r="G87" s="414"/>
      <c r="H87" s="414"/>
      <c r="I87" s="416"/>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row>
    <row r="88" spans="1:76" ht="13.2" x14ac:dyDescent="0.25">
      <c r="B88" s="413" t="s">
        <v>295</v>
      </c>
      <c r="C88" s="409">
        <v>8.7999999999999995E-2</v>
      </c>
      <c r="D88" s="410">
        <v>0.14299999999999999</v>
      </c>
      <c r="E88" s="410">
        <v>0.18</v>
      </c>
      <c r="F88" s="410">
        <v>0.20200000000000001</v>
      </c>
      <c r="G88" s="410">
        <v>0.215</v>
      </c>
      <c r="H88" s="410">
        <v>0.23300000000000001</v>
      </c>
      <c r="I88" s="410">
        <v>0.28799999999999998</v>
      </c>
    </row>
    <row r="89" spans="1:76" ht="13.2" x14ac:dyDescent="0.25">
      <c r="B89" s="194"/>
      <c r="C89" s="195"/>
      <c r="D89" s="195"/>
      <c r="E89" s="195"/>
      <c r="F89" s="195"/>
      <c r="G89" s="195"/>
      <c r="H89" s="195"/>
      <c r="I89" s="332"/>
    </row>
    <row r="90" spans="1:76" ht="13.2" x14ac:dyDescent="0.25">
      <c r="B90" s="196" t="s">
        <v>223</v>
      </c>
      <c r="C90" s="195"/>
      <c r="D90" s="195"/>
      <c r="E90" s="195"/>
      <c r="F90" s="195"/>
      <c r="G90" s="195"/>
      <c r="H90" s="195"/>
      <c r="I90" s="332"/>
    </row>
    <row r="91" spans="1:76" s="179" customFormat="1" ht="17.399999999999999" x14ac:dyDescent="0.3">
      <c r="A91" s="285"/>
      <c r="B91" s="191" t="s">
        <v>224</v>
      </c>
      <c r="C91" s="192">
        <f t="shared" ref="C91:I91" si="1">C84-(C84*C86)-(C84*C88)</f>
        <v>12180</v>
      </c>
      <c r="D91" s="192">
        <f t="shared" si="1"/>
        <v>18925</v>
      </c>
      <c r="E91" s="192">
        <f t="shared" si="1"/>
        <v>25200</v>
      </c>
      <c r="F91" s="192">
        <f t="shared" si="1"/>
        <v>31410</v>
      </c>
      <c r="G91" s="192">
        <f t="shared" si="1"/>
        <v>37675</v>
      </c>
      <c r="H91" s="192">
        <f t="shared" si="1"/>
        <v>43355</v>
      </c>
      <c r="I91" s="333">
        <f t="shared" si="1"/>
        <v>70380</v>
      </c>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row>
    <row r="92" spans="1:76" s="96" customFormat="1" ht="12.6" customHeight="1" x14ac:dyDescent="0.25">
      <c r="B92" s="197"/>
      <c r="C92" s="195"/>
      <c r="D92" s="195"/>
      <c r="E92" s="195"/>
      <c r="F92" s="195"/>
      <c r="G92" s="195"/>
      <c r="H92" s="195"/>
      <c r="I92" s="332"/>
    </row>
    <row r="93" spans="1:76" s="122" customFormat="1" ht="13.2" x14ac:dyDescent="0.25">
      <c r="B93" s="417" t="s">
        <v>225</v>
      </c>
      <c r="C93" s="409">
        <v>0.4</v>
      </c>
      <c r="D93" s="410">
        <v>0.36</v>
      </c>
      <c r="E93" s="410">
        <v>0.32</v>
      </c>
      <c r="F93" s="410">
        <v>0.3</v>
      </c>
      <c r="G93" s="410">
        <v>0.3</v>
      </c>
      <c r="H93" s="410">
        <v>0.3</v>
      </c>
      <c r="I93" s="410">
        <v>0.28999999999999998</v>
      </c>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row>
    <row r="94" spans="1:76" s="56" customFormat="1" ht="15.6" x14ac:dyDescent="0.3">
      <c r="A94" s="61"/>
      <c r="B94" s="418"/>
      <c r="C94" s="414"/>
      <c r="D94" s="414"/>
      <c r="E94" s="414"/>
      <c r="F94" s="414"/>
      <c r="G94" s="416"/>
      <c r="H94" s="416"/>
      <c r="I94" s="416"/>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row>
    <row r="95" spans="1:76" ht="13.2" x14ac:dyDescent="0.25">
      <c r="B95" s="418" t="s">
        <v>226</v>
      </c>
      <c r="C95" s="409">
        <v>0.15</v>
      </c>
      <c r="D95" s="410">
        <v>0.12</v>
      </c>
      <c r="E95" s="410">
        <v>0.13</v>
      </c>
      <c r="F95" s="410">
        <v>0.12</v>
      </c>
      <c r="G95" s="410">
        <v>0.11</v>
      </c>
      <c r="H95" s="410">
        <v>0.11</v>
      </c>
      <c r="I95" s="410">
        <v>0.11</v>
      </c>
    </row>
    <row r="96" spans="1:76" ht="13.2" x14ac:dyDescent="0.25">
      <c r="B96" s="418"/>
      <c r="C96" s="409"/>
      <c r="D96" s="410"/>
      <c r="E96" s="410"/>
      <c r="F96" s="410"/>
      <c r="G96" s="410"/>
      <c r="H96" s="410"/>
      <c r="I96" s="410"/>
    </row>
    <row r="97" spans="2:76" ht="13.2" x14ac:dyDescent="0.25">
      <c r="B97" s="418" t="s">
        <v>227</v>
      </c>
      <c r="C97" s="409">
        <v>0.15</v>
      </c>
      <c r="D97" s="410">
        <v>0.12</v>
      </c>
      <c r="E97" s="410">
        <v>0.13</v>
      </c>
      <c r="F97" s="410">
        <v>0.14000000000000001</v>
      </c>
      <c r="G97" s="410">
        <v>0.14000000000000001</v>
      </c>
      <c r="H97" s="410">
        <v>0.13</v>
      </c>
      <c r="I97" s="410">
        <v>0.13</v>
      </c>
    </row>
    <row r="98" spans="2:76" ht="13.2" x14ac:dyDescent="0.25">
      <c r="B98" s="418"/>
      <c r="C98" s="409"/>
      <c r="D98" s="410"/>
      <c r="E98" s="410"/>
      <c r="F98" s="410"/>
      <c r="G98" s="410"/>
      <c r="H98" s="410"/>
      <c r="I98" s="410"/>
    </row>
    <row r="99" spans="2:76" ht="13.2" x14ac:dyDescent="0.25">
      <c r="B99" s="418" t="s">
        <v>228</v>
      </c>
      <c r="C99" s="409">
        <v>0.05</v>
      </c>
      <c r="D99" s="410">
        <v>0.05</v>
      </c>
      <c r="E99" s="410">
        <v>0.05</v>
      </c>
      <c r="F99" s="410">
        <v>0.05</v>
      </c>
      <c r="G99" s="410">
        <v>0.05</v>
      </c>
      <c r="H99" s="410">
        <v>0.05</v>
      </c>
      <c r="I99" s="410">
        <v>0.05</v>
      </c>
    </row>
    <row r="100" spans="2:76" ht="13.2" x14ac:dyDescent="0.25">
      <c r="B100" s="418"/>
      <c r="C100" s="409"/>
      <c r="D100" s="410"/>
      <c r="E100" s="410"/>
      <c r="F100" s="410"/>
      <c r="G100" s="410"/>
      <c r="H100" s="410"/>
      <c r="I100" s="410"/>
    </row>
    <row r="101" spans="2:76" s="122" customFormat="1" ht="14.4" customHeight="1" x14ac:dyDescent="0.25">
      <c r="B101" s="417" t="s">
        <v>229</v>
      </c>
      <c r="C101" s="409">
        <v>0.05</v>
      </c>
      <c r="D101" s="410">
        <v>0.05</v>
      </c>
      <c r="E101" s="410">
        <v>0.05</v>
      </c>
      <c r="F101" s="410">
        <v>0.05</v>
      </c>
      <c r="G101" s="410">
        <v>0.05</v>
      </c>
      <c r="H101" s="410">
        <v>0.05</v>
      </c>
      <c r="I101" s="410">
        <v>0.05</v>
      </c>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row>
    <row r="102" spans="2:76" s="122" customFormat="1" ht="14.4" customHeight="1" x14ac:dyDescent="0.25">
      <c r="B102" s="417"/>
      <c r="C102" s="409"/>
      <c r="D102" s="410"/>
      <c r="E102" s="410"/>
      <c r="F102" s="410"/>
      <c r="G102" s="410"/>
      <c r="H102" s="410"/>
      <c r="I102" s="41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row>
    <row r="103" spans="2:76" ht="13.2" x14ac:dyDescent="0.25">
      <c r="B103" s="418" t="s">
        <v>230</v>
      </c>
      <c r="C103" s="409">
        <v>0.03</v>
      </c>
      <c r="D103" s="410">
        <v>0.05</v>
      </c>
      <c r="E103" s="410">
        <v>0.05</v>
      </c>
      <c r="F103" s="410">
        <v>0.06</v>
      </c>
      <c r="G103" s="410">
        <v>7.0000000000000007E-2</v>
      </c>
      <c r="H103" s="410">
        <v>7.0000000000000007E-2</v>
      </c>
      <c r="I103" s="410">
        <v>0.08</v>
      </c>
    </row>
    <row r="104" spans="2:76" ht="13.2" x14ac:dyDescent="0.25">
      <c r="B104" s="418"/>
      <c r="C104" s="409"/>
      <c r="D104" s="410"/>
      <c r="E104" s="410"/>
      <c r="F104" s="410"/>
      <c r="G104" s="410"/>
      <c r="H104" s="410"/>
      <c r="I104" s="410"/>
    </row>
    <row r="105" spans="2:76" ht="13.2" x14ac:dyDescent="0.25">
      <c r="B105" s="418" t="s">
        <v>148</v>
      </c>
      <c r="C105" s="409">
        <v>0.04</v>
      </c>
      <c r="D105" s="410">
        <v>0.05</v>
      </c>
      <c r="E105" s="410">
        <v>0.05</v>
      </c>
      <c r="F105" s="410">
        <v>0.06</v>
      </c>
      <c r="G105" s="410">
        <v>0.06</v>
      </c>
      <c r="H105" s="410">
        <v>7.0000000000000007E-2</v>
      </c>
      <c r="I105" s="410">
        <v>7.0000000000000007E-2</v>
      </c>
    </row>
    <row r="106" spans="2:76" ht="13.2" x14ac:dyDescent="0.25">
      <c r="B106" s="413"/>
      <c r="C106" s="409"/>
      <c r="D106" s="410"/>
      <c r="E106" s="410"/>
      <c r="F106" s="410"/>
      <c r="G106" s="410"/>
      <c r="H106" s="410"/>
      <c r="I106" s="410"/>
    </row>
    <row r="107" spans="2:76" ht="13.2" x14ac:dyDescent="0.25">
      <c r="B107" s="413" t="s">
        <v>231</v>
      </c>
      <c r="C107" s="409">
        <v>0.04</v>
      </c>
      <c r="D107" s="410">
        <v>0.05</v>
      </c>
      <c r="E107" s="410">
        <v>0.05</v>
      </c>
      <c r="F107" s="410">
        <v>0.05</v>
      </c>
      <c r="G107" s="410">
        <v>0.05</v>
      </c>
      <c r="H107" s="410">
        <v>0.05</v>
      </c>
      <c r="I107" s="410">
        <v>0.05</v>
      </c>
    </row>
    <row r="108" spans="2:76" ht="13.2" x14ac:dyDescent="0.25">
      <c r="B108" s="413"/>
      <c r="C108" s="409"/>
      <c r="D108" s="410"/>
      <c r="E108" s="410"/>
      <c r="F108" s="410"/>
      <c r="G108" s="410"/>
      <c r="H108" s="410"/>
      <c r="I108" s="410"/>
    </row>
    <row r="109" spans="2:76" ht="13.2" x14ac:dyDescent="0.25">
      <c r="B109" s="413" t="s">
        <v>232</v>
      </c>
      <c r="C109" s="409">
        <v>0.06</v>
      </c>
      <c r="D109" s="410">
        <v>0.06</v>
      </c>
      <c r="E109" s="410">
        <v>0.06</v>
      </c>
      <c r="F109" s="410">
        <v>0.06</v>
      </c>
      <c r="G109" s="410">
        <v>0.05</v>
      </c>
      <c r="H109" s="410">
        <v>0.05</v>
      </c>
      <c r="I109" s="410">
        <v>0.05</v>
      </c>
    </row>
    <row r="110" spans="2:76" ht="13.2" x14ac:dyDescent="0.25">
      <c r="B110" s="413"/>
      <c r="C110" s="409"/>
      <c r="D110" s="410"/>
      <c r="E110" s="410"/>
      <c r="F110" s="410"/>
      <c r="G110" s="410"/>
      <c r="H110" s="410"/>
      <c r="I110" s="410"/>
    </row>
    <row r="111" spans="2:76" ht="13.2" x14ac:dyDescent="0.25">
      <c r="B111" s="413" t="s">
        <v>233</v>
      </c>
      <c r="C111" s="409">
        <v>0.03</v>
      </c>
      <c r="D111" s="410">
        <v>0.04</v>
      </c>
      <c r="E111" s="410">
        <v>0.06</v>
      </c>
      <c r="F111" s="410">
        <v>0.06</v>
      </c>
      <c r="G111" s="410">
        <v>7.0000000000000007E-2</v>
      </c>
      <c r="H111" s="410">
        <v>7.0000000000000007E-2</v>
      </c>
      <c r="I111" s="410">
        <v>7.0000000000000007E-2</v>
      </c>
    </row>
    <row r="112" spans="2:76" ht="13.2" x14ac:dyDescent="0.25">
      <c r="B112" s="413"/>
      <c r="C112" s="409"/>
      <c r="D112" s="410"/>
      <c r="E112" s="410"/>
      <c r="F112" s="410"/>
      <c r="G112" s="410"/>
      <c r="H112" s="410"/>
      <c r="I112" s="410"/>
    </row>
    <row r="113" spans="1:76" ht="13.2" x14ac:dyDescent="0.25">
      <c r="B113" s="413" t="s">
        <v>248</v>
      </c>
      <c r="C113" s="409">
        <v>0</v>
      </c>
      <c r="D113" s="410">
        <v>0.05</v>
      </c>
      <c r="E113" s="410">
        <v>0.05</v>
      </c>
      <c r="F113" s="410">
        <v>0.05</v>
      </c>
      <c r="G113" s="410">
        <v>0.05</v>
      </c>
      <c r="H113" s="410">
        <v>0.05</v>
      </c>
      <c r="I113" s="410">
        <v>0.05</v>
      </c>
    </row>
    <row r="114" spans="1:76" ht="13.2" x14ac:dyDescent="0.25">
      <c r="B114" s="413"/>
      <c r="C114" s="409"/>
      <c r="D114" s="410"/>
      <c r="E114" s="410"/>
      <c r="F114" s="410"/>
      <c r="G114" s="410"/>
      <c r="H114" s="410"/>
      <c r="I114" s="410"/>
    </row>
    <row r="115" spans="1:76" ht="13.2" x14ac:dyDescent="0.25">
      <c r="B115" s="191" t="s">
        <v>234</v>
      </c>
      <c r="C115" s="410"/>
      <c r="D115" s="410"/>
      <c r="E115" s="410"/>
      <c r="F115" s="410"/>
      <c r="G115" s="410"/>
      <c r="H115" s="410"/>
      <c r="I115" s="410"/>
    </row>
    <row r="116" spans="1:76" ht="13.8" thickBot="1" x14ac:dyDescent="0.3">
      <c r="B116" s="420" t="s">
        <v>294</v>
      </c>
      <c r="C116" s="421">
        <v>0</v>
      </c>
      <c r="D116" s="422">
        <v>0</v>
      </c>
      <c r="E116" s="422">
        <v>0</v>
      </c>
      <c r="F116" s="422">
        <v>0</v>
      </c>
      <c r="G116" s="422">
        <v>0</v>
      </c>
      <c r="H116" s="422">
        <v>0</v>
      </c>
      <c r="I116" s="422">
        <v>0</v>
      </c>
    </row>
    <row r="117" spans="1:76" s="86" customFormat="1" ht="28.5" customHeight="1" thickTop="1" x14ac:dyDescent="0.25">
      <c r="B117" s="590" t="s">
        <v>291</v>
      </c>
      <c r="C117" s="591"/>
      <c r="D117" s="591"/>
      <c r="E117" s="591"/>
      <c r="F117" s="591"/>
      <c r="G117" s="591"/>
      <c r="H117" s="591"/>
      <c r="I117" s="592"/>
    </row>
    <row r="118" spans="1:76" ht="13.2" x14ac:dyDescent="0.25">
      <c r="B118" s="587" t="s">
        <v>290</v>
      </c>
      <c r="C118" s="588"/>
      <c r="D118" s="588"/>
      <c r="E118" s="588"/>
      <c r="F118" s="588"/>
      <c r="G118" s="588"/>
      <c r="H118" s="588"/>
      <c r="I118" s="589"/>
    </row>
    <row r="119" spans="1:76" ht="21.75" customHeight="1" x14ac:dyDescent="0.25">
      <c r="B119" s="587" t="s">
        <v>292</v>
      </c>
      <c r="C119" s="588"/>
      <c r="D119" s="588"/>
      <c r="E119" s="588"/>
      <c r="F119" s="588"/>
      <c r="G119" s="588"/>
      <c r="H119" s="588"/>
      <c r="I119" s="589"/>
    </row>
    <row r="120" spans="1:76" ht="26.25" customHeight="1" x14ac:dyDescent="0.25">
      <c r="B120" s="587" t="s">
        <v>293</v>
      </c>
      <c r="C120" s="588"/>
      <c r="D120" s="588"/>
      <c r="E120" s="588"/>
      <c r="F120" s="588"/>
      <c r="G120" s="588"/>
      <c r="H120" s="588"/>
      <c r="I120" s="589"/>
    </row>
    <row r="121" spans="1:76" ht="15.6" x14ac:dyDescent="0.3">
      <c r="B121" s="167"/>
      <c r="C121" s="83"/>
      <c r="D121" s="83"/>
      <c r="I121" s="335"/>
    </row>
    <row r="122" spans="1:76" s="52" customFormat="1" ht="21" x14ac:dyDescent="0.4">
      <c r="B122" s="187" t="s">
        <v>236</v>
      </c>
      <c r="C122" s="188"/>
      <c r="D122" s="188"/>
      <c r="E122" s="188"/>
      <c r="F122" s="188"/>
      <c r="G122" s="188"/>
      <c r="H122" s="188"/>
      <c r="I122" s="329"/>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row>
    <row r="123" spans="1:76" s="56" customFormat="1" ht="15" customHeight="1" x14ac:dyDescent="0.3">
      <c r="A123" s="61"/>
      <c r="B123" s="189" t="s">
        <v>238</v>
      </c>
      <c r="C123" s="190"/>
      <c r="D123" s="190"/>
      <c r="E123" s="190"/>
      <c r="F123" s="190"/>
      <c r="G123" s="190"/>
      <c r="H123" s="190"/>
      <c r="I123" s="330"/>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row>
    <row r="124" spans="1:76" s="120" customFormat="1" ht="13.2" x14ac:dyDescent="0.25">
      <c r="B124" s="191" t="s">
        <v>221</v>
      </c>
      <c r="C124" s="192">
        <v>15000</v>
      </c>
      <c r="D124" s="192">
        <v>20000</v>
      </c>
      <c r="E124" s="193">
        <v>25000</v>
      </c>
      <c r="F124" s="193"/>
      <c r="G124" s="193"/>
      <c r="H124" s="193"/>
      <c r="I124" s="331"/>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row>
    <row r="125" spans="1:76" s="56" customFormat="1" ht="15.6" x14ac:dyDescent="0.3">
      <c r="A125" s="61"/>
      <c r="B125" s="189"/>
      <c r="C125" s="190"/>
      <c r="D125" s="190"/>
      <c r="E125" s="190"/>
      <c r="F125" s="190"/>
      <c r="G125" s="190"/>
      <c r="H125" s="190"/>
      <c r="I125" s="330"/>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row>
    <row r="126" spans="1:76" s="122" customFormat="1" ht="13.2" x14ac:dyDescent="0.25">
      <c r="B126" s="408" t="s">
        <v>222</v>
      </c>
      <c r="C126" s="409">
        <v>0.1</v>
      </c>
      <c r="D126" s="410">
        <v>0.1</v>
      </c>
      <c r="E126" s="410">
        <v>0.1</v>
      </c>
      <c r="F126" s="411"/>
      <c r="G126" s="411"/>
      <c r="H126" s="411"/>
      <c r="I126" s="41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c r="BS126" s="70"/>
      <c r="BT126" s="70"/>
      <c r="BU126" s="70"/>
      <c r="BV126" s="70"/>
      <c r="BW126" s="70"/>
      <c r="BX126" s="70"/>
    </row>
    <row r="127" spans="1:76" s="56" customFormat="1" ht="15.6" x14ac:dyDescent="0.3">
      <c r="A127" s="61"/>
      <c r="B127" s="413"/>
      <c r="C127" s="414"/>
      <c r="D127" s="414"/>
      <c r="E127" s="414"/>
      <c r="F127" s="415"/>
      <c r="G127" s="419"/>
      <c r="H127" s="419"/>
      <c r="I127" s="416"/>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row>
    <row r="128" spans="1:76" ht="13.2" x14ac:dyDescent="0.25">
      <c r="B128" s="413" t="s">
        <v>295</v>
      </c>
      <c r="C128" s="409">
        <v>3.2000000000000001E-2</v>
      </c>
      <c r="D128" s="410">
        <v>6.7000000000000004E-2</v>
      </c>
      <c r="E128" s="410">
        <v>0.11799999999999999</v>
      </c>
      <c r="F128" s="411"/>
      <c r="G128" s="411"/>
      <c r="H128" s="411"/>
      <c r="I128" s="410"/>
    </row>
    <row r="129" spans="1:76" ht="13.2" x14ac:dyDescent="0.25">
      <c r="B129" s="194"/>
      <c r="C129" s="195"/>
      <c r="D129" s="195"/>
      <c r="E129" s="195"/>
      <c r="F129" s="195"/>
      <c r="G129" s="195"/>
      <c r="H129" s="195"/>
      <c r="I129" s="332"/>
    </row>
    <row r="130" spans="1:76" ht="13.2" x14ac:dyDescent="0.25">
      <c r="B130" s="199" t="s">
        <v>223</v>
      </c>
      <c r="C130" s="195"/>
      <c r="D130" s="195"/>
      <c r="E130" s="195"/>
      <c r="F130" s="195"/>
      <c r="G130" s="195"/>
      <c r="H130" s="195"/>
      <c r="I130" s="332"/>
    </row>
    <row r="131" spans="1:76" s="179" customFormat="1" ht="17.399999999999999" x14ac:dyDescent="0.3">
      <c r="A131" s="285"/>
      <c r="B131" s="191" t="s">
        <v>224</v>
      </c>
      <c r="C131" s="192">
        <f>C124-(C124*C126)-(C124*C128)</f>
        <v>13020</v>
      </c>
      <c r="D131" s="192">
        <f>D124-(D124*D126)-(D124*D128)</f>
        <v>16660</v>
      </c>
      <c r="E131" s="192">
        <f>E124-(E124*E126)-(E124*E128)</f>
        <v>19550</v>
      </c>
      <c r="F131" s="192"/>
      <c r="G131" s="192"/>
      <c r="H131" s="192"/>
      <c r="I131" s="333"/>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c r="BW131" s="89"/>
      <c r="BX131" s="89"/>
    </row>
    <row r="132" spans="1:76" s="96" customFormat="1" ht="12.6" customHeight="1" x14ac:dyDescent="0.25">
      <c r="B132" s="197"/>
      <c r="C132" s="195"/>
      <c r="D132" s="195"/>
      <c r="E132" s="195"/>
      <c r="F132" s="195"/>
      <c r="G132" s="195"/>
      <c r="H132" s="195"/>
      <c r="I132" s="332"/>
    </row>
    <row r="133" spans="1:76" s="122" customFormat="1" ht="13.2" x14ac:dyDescent="0.25">
      <c r="B133" s="417" t="s">
        <v>225</v>
      </c>
      <c r="C133" s="409">
        <v>0.4</v>
      </c>
      <c r="D133" s="410">
        <v>0.39</v>
      </c>
      <c r="E133" s="410">
        <v>0.39</v>
      </c>
      <c r="F133" s="411"/>
      <c r="G133" s="411"/>
      <c r="H133" s="411"/>
      <c r="I133" s="41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0"/>
      <c r="BU133" s="70"/>
      <c r="BV133" s="70"/>
      <c r="BW133" s="70"/>
      <c r="BX133" s="70"/>
    </row>
    <row r="134" spans="1:76" s="56" customFormat="1" ht="15.6" x14ac:dyDescent="0.3">
      <c r="A134" s="61"/>
      <c r="B134" s="418"/>
      <c r="C134" s="414"/>
      <c r="D134" s="414"/>
      <c r="E134" s="414"/>
      <c r="F134" s="415"/>
      <c r="G134" s="419"/>
      <c r="H134" s="419"/>
      <c r="I134" s="416"/>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row>
    <row r="135" spans="1:76" ht="13.2" x14ac:dyDescent="0.25">
      <c r="B135" s="418" t="s">
        <v>226</v>
      </c>
      <c r="C135" s="409">
        <v>0.15</v>
      </c>
      <c r="D135" s="410">
        <v>0.14000000000000001</v>
      </c>
      <c r="E135" s="410">
        <v>0.14000000000000001</v>
      </c>
      <c r="F135" s="411"/>
      <c r="G135" s="411"/>
      <c r="H135" s="411"/>
      <c r="I135" s="410"/>
    </row>
    <row r="136" spans="1:76" ht="13.2" x14ac:dyDescent="0.25">
      <c r="B136" s="418"/>
      <c r="C136" s="409"/>
      <c r="D136" s="410"/>
      <c r="E136" s="410"/>
      <c r="F136" s="411"/>
      <c r="G136" s="411"/>
      <c r="H136" s="411"/>
      <c r="I136" s="410"/>
    </row>
    <row r="137" spans="1:76" ht="13.2" x14ac:dyDescent="0.25">
      <c r="B137" s="418" t="s">
        <v>227</v>
      </c>
      <c r="C137" s="409">
        <v>0.15</v>
      </c>
      <c r="D137" s="410">
        <v>0.14000000000000001</v>
      </c>
      <c r="E137" s="410">
        <v>0.14000000000000001</v>
      </c>
      <c r="F137" s="411"/>
      <c r="G137" s="411"/>
      <c r="H137" s="411"/>
      <c r="I137" s="410"/>
    </row>
    <row r="138" spans="1:76" ht="13.2" x14ac:dyDescent="0.25">
      <c r="B138" s="418"/>
      <c r="C138" s="409"/>
      <c r="D138" s="410"/>
      <c r="E138" s="410"/>
      <c r="F138" s="411"/>
      <c r="G138" s="411"/>
      <c r="H138" s="411"/>
      <c r="I138" s="410"/>
    </row>
    <row r="139" spans="1:76" ht="13.2" x14ac:dyDescent="0.25">
      <c r="B139" s="418" t="s">
        <v>228</v>
      </c>
      <c r="C139" s="409">
        <v>0.03</v>
      </c>
      <c r="D139" s="410">
        <v>0.03</v>
      </c>
      <c r="E139" s="410">
        <v>0.04</v>
      </c>
      <c r="F139" s="411"/>
      <c r="G139" s="411"/>
      <c r="H139" s="411"/>
      <c r="I139" s="410"/>
    </row>
    <row r="140" spans="1:76" ht="13.2" x14ac:dyDescent="0.25">
      <c r="B140" s="418"/>
      <c r="C140" s="409"/>
      <c r="D140" s="410"/>
      <c r="E140" s="410"/>
      <c r="F140" s="411"/>
      <c r="G140" s="411"/>
      <c r="H140" s="411"/>
      <c r="I140" s="410"/>
    </row>
    <row r="141" spans="1:76" s="122" customFormat="1" ht="14.4" customHeight="1" x14ac:dyDescent="0.25">
      <c r="B141" s="417" t="s">
        <v>229</v>
      </c>
      <c r="C141" s="409">
        <v>0.04</v>
      </c>
      <c r="D141" s="410">
        <v>0.05</v>
      </c>
      <c r="E141" s="410">
        <v>0.05</v>
      </c>
      <c r="F141" s="411"/>
      <c r="G141" s="411"/>
      <c r="H141" s="411"/>
      <c r="I141" s="41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row>
    <row r="142" spans="1:76" s="122" customFormat="1" ht="14.4" customHeight="1" x14ac:dyDescent="0.25">
      <c r="B142" s="417"/>
      <c r="C142" s="409"/>
      <c r="D142" s="410"/>
      <c r="E142" s="410"/>
      <c r="F142" s="411"/>
      <c r="G142" s="411"/>
      <c r="H142" s="411"/>
      <c r="I142" s="41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row>
    <row r="143" spans="1:76" ht="13.2" x14ac:dyDescent="0.25">
      <c r="B143" s="418" t="s">
        <v>230</v>
      </c>
      <c r="C143" s="409">
        <v>0.03</v>
      </c>
      <c r="D143" s="410">
        <v>0.04</v>
      </c>
      <c r="E143" s="410">
        <v>0.04</v>
      </c>
      <c r="F143" s="411"/>
      <c r="G143" s="411"/>
      <c r="H143" s="411"/>
      <c r="I143" s="410"/>
    </row>
    <row r="144" spans="1:76" ht="13.2" x14ac:dyDescent="0.25">
      <c r="B144" s="418"/>
      <c r="C144" s="409"/>
      <c r="D144" s="410"/>
      <c r="E144" s="410"/>
      <c r="F144" s="411"/>
      <c r="G144" s="411"/>
      <c r="H144" s="411"/>
      <c r="I144" s="410"/>
    </row>
    <row r="145" spans="1:76" ht="13.2" x14ac:dyDescent="0.25">
      <c r="B145" s="418" t="s">
        <v>148</v>
      </c>
      <c r="C145" s="409">
        <v>0.05</v>
      </c>
      <c r="D145" s="410">
        <v>0.05</v>
      </c>
      <c r="E145" s="410">
        <v>0.05</v>
      </c>
      <c r="F145" s="411"/>
      <c r="G145" s="411"/>
      <c r="H145" s="411"/>
      <c r="I145" s="410"/>
    </row>
    <row r="146" spans="1:76" ht="13.2" x14ac:dyDescent="0.25">
      <c r="B146" s="413"/>
      <c r="C146" s="409"/>
      <c r="D146" s="410"/>
      <c r="E146" s="410"/>
      <c r="F146" s="411"/>
      <c r="G146" s="411"/>
      <c r="H146" s="411"/>
      <c r="I146" s="410"/>
    </row>
    <row r="147" spans="1:76" ht="13.2" x14ac:dyDescent="0.25">
      <c r="B147" s="413" t="s">
        <v>231</v>
      </c>
      <c r="C147" s="409">
        <v>0.05</v>
      </c>
      <c r="D147" s="410">
        <v>0.05</v>
      </c>
      <c r="E147" s="410">
        <v>0.05</v>
      </c>
      <c r="F147" s="411"/>
      <c r="G147" s="411"/>
      <c r="H147" s="411"/>
      <c r="I147" s="410"/>
    </row>
    <row r="148" spans="1:76" ht="13.2" x14ac:dyDescent="0.25">
      <c r="B148" s="413"/>
      <c r="C148" s="409"/>
      <c r="D148" s="410"/>
      <c r="E148" s="410"/>
      <c r="F148" s="411"/>
      <c r="G148" s="411"/>
      <c r="H148" s="411"/>
      <c r="I148" s="410"/>
    </row>
    <row r="149" spans="1:76" ht="13.2" x14ac:dyDescent="0.25">
      <c r="B149" s="413" t="s">
        <v>232</v>
      </c>
      <c r="C149" s="409">
        <v>7.0000000000000007E-2</v>
      </c>
      <c r="D149" s="410">
        <v>7.0000000000000007E-2</v>
      </c>
      <c r="E149" s="410">
        <v>0.06</v>
      </c>
      <c r="F149" s="411"/>
      <c r="G149" s="411"/>
      <c r="H149" s="411"/>
      <c r="I149" s="410"/>
    </row>
    <row r="150" spans="1:76" ht="13.2" x14ac:dyDescent="0.25">
      <c r="B150" s="413"/>
      <c r="C150" s="409"/>
      <c r="D150" s="410"/>
      <c r="E150" s="410"/>
      <c r="F150" s="411"/>
      <c r="G150" s="411"/>
      <c r="H150" s="411"/>
      <c r="I150" s="410"/>
    </row>
    <row r="151" spans="1:76" ht="13.2" x14ac:dyDescent="0.25">
      <c r="B151" s="413" t="s">
        <v>233</v>
      </c>
      <c r="C151" s="409">
        <v>0.03</v>
      </c>
      <c r="D151" s="410">
        <v>0.04</v>
      </c>
      <c r="E151" s="410">
        <v>0.04</v>
      </c>
      <c r="F151" s="411"/>
      <c r="G151" s="411"/>
      <c r="H151" s="411"/>
      <c r="I151" s="410"/>
    </row>
    <row r="152" spans="1:76" ht="13.2" x14ac:dyDescent="0.25">
      <c r="B152" s="413"/>
      <c r="C152" s="409"/>
      <c r="D152" s="410"/>
      <c r="E152" s="410"/>
      <c r="F152" s="411"/>
      <c r="G152" s="411"/>
      <c r="H152" s="411"/>
      <c r="I152" s="410"/>
    </row>
    <row r="153" spans="1:76" ht="13.2" x14ac:dyDescent="0.25">
      <c r="B153" s="413" t="s">
        <v>248</v>
      </c>
      <c r="C153" s="409">
        <v>0</v>
      </c>
      <c r="D153" s="410">
        <v>0</v>
      </c>
      <c r="E153" s="410">
        <v>0</v>
      </c>
      <c r="F153" s="411"/>
      <c r="G153" s="411"/>
      <c r="H153" s="411"/>
      <c r="I153" s="410"/>
    </row>
    <row r="154" spans="1:76" ht="13.2" x14ac:dyDescent="0.25">
      <c r="B154" s="413"/>
      <c r="C154" s="409"/>
      <c r="D154" s="410"/>
      <c r="E154" s="410"/>
      <c r="F154" s="411"/>
      <c r="G154" s="411"/>
      <c r="H154" s="411"/>
      <c r="I154" s="410"/>
    </row>
    <row r="155" spans="1:76" ht="13.2" x14ac:dyDescent="0.25">
      <c r="B155" s="191" t="s">
        <v>237</v>
      </c>
      <c r="C155" s="410"/>
      <c r="D155" s="410"/>
      <c r="E155" s="410"/>
      <c r="F155" s="411"/>
      <c r="G155" s="411"/>
      <c r="H155" s="411"/>
      <c r="I155" s="410"/>
    </row>
    <row r="156" spans="1:76" s="201" customFormat="1" ht="13.8" thickBot="1" x14ac:dyDescent="0.3">
      <c r="A156" s="75"/>
      <c r="B156" s="420" t="s">
        <v>294</v>
      </c>
      <c r="C156" s="421">
        <v>0</v>
      </c>
      <c r="D156" s="422">
        <v>0</v>
      </c>
      <c r="E156" s="422">
        <v>0</v>
      </c>
      <c r="F156" s="423"/>
      <c r="G156" s="423"/>
      <c r="H156" s="423"/>
      <c r="I156" s="422"/>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200"/>
      <c r="AQ156" s="200"/>
      <c r="AR156" s="200"/>
      <c r="AS156" s="200"/>
      <c r="AT156" s="200"/>
      <c r="AU156" s="200"/>
      <c r="AV156" s="200"/>
      <c r="AW156" s="200"/>
      <c r="AX156" s="200"/>
      <c r="AY156" s="200"/>
      <c r="AZ156" s="200"/>
      <c r="BA156" s="200"/>
      <c r="BB156" s="200"/>
      <c r="BC156" s="200"/>
      <c r="BD156" s="200"/>
      <c r="BE156" s="200"/>
      <c r="BF156" s="200"/>
      <c r="BG156" s="200"/>
      <c r="BH156" s="200"/>
      <c r="BI156" s="200"/>
      <c r="BJ156" s="200"/>
      <c r="BK156" s="200"/>
      <c r="BL156" s="200"/>
      <c r="BM156" s="200"/>
      <c r="BN156" s="200"/>
      <c r="BO156" s="200"/>
      <c r="BP156" s="200"/>
      <c r="BQ156" s="200"/>
      <c r="BR156" s="200"/>
      <c r="BS156" s="200"/>
      <c r="BT156" s="200"/>
      <c r="BU156" s="200"/>
      <c r="BV156" s="200"/>
      <c r="BW156" s="200"/>
      <c r="BX156" s="200"/>
    </row>
    <row r="157" spans="1:76" s="86" customFormat="1" ht="28.5" customHeight="1" thickTop="1" x14ac:dyDescent="0.25">
      <c r="B157" s="590" t="s">
        <v>291</v>
      </c>
      <c r="C157" s="591"/>
      <c r="D157" s="591"/>
      <c r="E157" s="591"/>
      <c r="F157" s="591"/>
      <c r="G157" s="591"/>
      <c r="H157" s="591"/>
      <c r="I157" s="592"/>
    </row>
    <row r="158" spans="1:76" ht="13.2" x14ac:dyDescent="0.25">
      <c r="B158" s="587" t="s">
        <v>290</v>
      </c>
      <c r="C158" s="588"/>
      <c r="D158" s="588"/>
      <c r="E158" s="588"/>
      <c r="F158" s="588"/>
      <c r="G158" s="588"/>
      <c r="H158" s="588"/>
      <c r="I158" s="589"/>
    </row>
    <row r="159" spans="1:76" ht="21.75" customHeight="1" x14ac:dyDescent="0.25">
      <c r="B159" s="587" t="s">
        <v>292</v>
      </c>
      <c r="C159" s="588"/>
      <c r="D159" s="588"/>
      <c r="E159" s="588"/>
      <c r="F159" s="588"/>
      <c r="G159" s="588"/>
      <c r="H159" s="588"/>
      <c r="I159" s="589"/>
    </row>
    <row r="160" spans="1:76" ht="26.25" customHeight="1" x14ac:dyDescent="0.25">
      <c r="B160" s="587" t="s">
        <v>293</v>
      </c>
      <c r="C160" s="588"/>
      <c r="D160" s="588"/>
      <c r="E160" s="588"/>
      <c r="F160" s="588"/>
      <c r="G160" s="588"/>
      <c r="H160" s="588"/>
      <c r="I160" s="589"/>
    </row>
    <row r="161" spans="1:76" s="86" customFormat="1" ht="15.6" x14ac:dyDescent="0.3">
      <c r="B161" s="336"/>
      <c r="C161" s="337"/>
      <c r="D161" s="92"/>
      <c r="E161" s="92"/>
      <c r="F161" s="92"/>
      <c r="G161" s="92"/>
      <c r="H161" s="92"/>
      <c r="I161" s="338"/>
    </row>
    <row r="162" spans="1:76" s="52" customFormat="1" ht="21" x14ac:dyDescent="0.4">
      <c r="B162" s="187" t="s">
        <v>236</v>
      </c>
      <c r="C162" s="188"/>
      <c r="D162" s="188"/>
      <c r="E162" s="188"/>
      <c r="F162" s="188"/>
      <c r="G162" s="188"/>
      <c r="H162" s="188"/>
      <c r="I162" s="329"/>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row>
    <row r="163" spans="1:76" s="56" customFormat="1" ht="15" customHeight="1" x14ac:dyDescent="0.3">
      <c r="A163" s="61"/>
      <c r="B163" s="189" t="s">
        <v>281</v>
      </c>
      <c r="C163" s="190"/>
      <c r="D163" s="399"/>
      <c r="E163" s="190"/>
      <c r="F163" s="399"/>
      <c r="G163" s="190"/>
      <c r="H163" s="190"/>
      <c r="I163" s="330"/>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row>
    <row r="164" spans="1:76" s="120" customFormat="1" ht="13.2" x14ac:dyDescent="0.25">
      <c r="B164" s="191" t="s">
        <v>221</v>
      </c>
      <c r="C164" s="192">
        <v>23000</v>
      </c>
      <c r="D164" s="193">
        <v>32000</v>
      </c>
      <c r="E164" s="193"/>
      <c r="F164" s="193"/>
      <c r="G164" s="193"/>
      <c r="H164" s="193"/>
      <c r="I164" s="331"/>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row>
    <row r="165" spans="1:76" s="56" customFormat="1" ht="15.6" x14ac:dyDescent="0.3">
      <c r="A165" s="61"/>
      <c r="B165" s="189"/>
      <c r="C165" s="190"/>
      <c r="D165" s="190"/>
      <c r="E165" s="190"/>
      <c r="F165" s="190"/>
      <c r="G165" s="190"/>
      <c r="H165" s="190"/>
      <c r="I165" s="330"/>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row>
    <row r="166" spans="1:76" s="122" customFormat="1" ht="13.2" x14ac:dyDescent="0.25">
      <c r="B166" s="408" t="s">
        <v>222</v>
      </c>
      <c r="C166" s="409">
        <v>0.1</v>
      </c>
      <c r="D166" s="410">
        <v>0.1</v>
      </c>
      <c r="E166" s="410"/>
      <c r="F166" s="411"/>
      <c r="G166" s="412"/>
      <c r="H166" s="411"/>
      <c r="I166" s="41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c r="BS166" s="70"/>
      <c r="BT166" s="70"/>
      <c r="BU166" s="70"/>
      <c r="BV166" s="70"/>
      <c r="BW166" s="70"/>
      <c r="BX166" s="70"/>
    </row>
    <row r="167" spans="1:76" s="56" customFormat="1" ht="15.6" x14ac:dyDescent="0.3">
      <c r="A167" s="61"/>
      <c r="B167" s="413"/>
      <c r="C167" s="414"/>
      <c r="D167" s="414"/>
      <c r="E167" s="414"/>
      <c r="F167" s="415"/>
      <c r="G167" s="415"/>
      <c r="H167" s="419"/>
      <c r="I167" s="416"/>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row>
    <row r="168" spans="1:76" ht="13.2" x14ac:dyDescent="0.25">
      <c r="B168" s="413" t="s">
        <v>295</v>
      </c>
      <c r="C168" s="409">
        <v>0.19700000000000001</v>
      </c>
      <c r="D168" s="410">
        <v>0.219</v>
      </c>
      <c r="E168" s="410"/>
      <c r="F168" s="411"/>
      <c r="G168" s="412"/>
      <c r="H168" s="411"/>
      <c r="I168" s="410"/>
    </row>
    <row r="169" spans="1:76" ht="13.2" x14ac:dyDescent="0.25">
      <c r="B169" s="194"/>
      <c r="C169" s="195"/>
      <c r="D169" s="195"/>
      <c r="E169" s="195"/>
      <c r="F169" s="195"/>
      <c r="G169" s="195"/>
      <c r="H169" s="195"/>
      <c r="I169" s="332"/>
    </row>
    <row r="170" spans="1:76" ht="13.2" x14ac:dyDescent="0.25">
      <c r="B170" s="199" t="s">
        <v>223</v>
      </c>
      <c r="C170" s="195"/>
      <c r="D170" s="195"/>
      <c r="E170" s="195"/>
      <c r="F170" s="195"/>
      <c r="G170" s="195"/>
      <c r="H170" s="195"/>
      <c r="I170" s="332"/>
    </row>
    <row r="171" spans="1:76" s="179" customFormat="1" ht="17.399999999999999" x14ac:dyDescent="0.3">
      <c r="A171" s="285"/>
      <c r="B171" s="191" t="s">
        <v>224</v>
      </c>
      <c r="C171" s="192">
        <f>C164-(C164*C166)-(C164*C168)</f>
        <v>16169</v>
      </c>
      <c r="D171" s="192">
        <f>D164-(D164*D166)-(D164*D168)</f>
        <v>21792</v>
      </c>
      <c r="E171" s="192"/>
      <c r="F171" s="192"/>
      <c r="G171" s="192"/>
      <c r="H171" s="192"/>
      <c r="I171" s="333"/>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row>
    <row r="172" spans="1:76" s="96" customFormat="1" ht="12.6" customHeight="1" x14ac:dyDescent="0.25">
      <c r="B172" s="197"/>
      <c r="C172" s="195"/>
      <c r="D172" s="195"/>
      <c r="E172" s="195"/>
      <c r="F172" s="195"/>
      <c r="G172" s="195"/>
      <c r="H172" s="195"/>
      <c r="I172" s="332"/>
    </row>
    <row r="173" spans="1:76" s="122" customFormat="1" ht="13.2" x14ac:dyDescent="0.25">
      <c r="B173" s="417" t="s">
        <v>225</v>
      </c>
      <c r="C173" s="409">
        <v>0.4</v>
      </c>
      <c r="D173" s="410">
        <v>0.38</v>
      </c>
      <c r="E173" s="410"/>
      <c r="F173" s="411"/>
      <c r="G173" s="412"/>
      <c r="H173" s="411"/>
      <c r="I173" s="41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row>
    <row r="174" spans="1:76" s="56" customFormat="1" ht="15.6" x14ac:dyDescent="0.3">
      <c r="A174" s="61"/>
      <c r="B174" s="418"/>
      <c r="C174" s="414"/>
      <c r="D174" s="414"/>
      <c r="E174" s="414"/>
      <c r="F174" s="415"/>
      <c r="G174" s="415"/>
      <c r="H174" s="419"/>
      <c r="I174" s="416"/>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row>
    <row r="175" spans="1:76" ht="13.2" x14ac:dyDescent="0.25">
      <c r="B175" s="418" t="s">
        <v>226</v>
      </c>
      <c r="C175" s="409">
        <v>0.06</v>
      </c>
      <c r="D175" s="410">
        <v>0.06</v>
      </c>
      <c r="E175" s="410"/>
      <c r="F175" s="411"/>
      <c r="G175" s="412"/>
      <c r="H175" s="411"/>
      <c r="I175" s="410"/>
    </row>
    <row r="176" spans="1:76" ht="13.2" x14ac:dyDescent="0.25">
      <c r="B176" s="418"/>
      <c r="C176" s="409"/>
      <c r="D176" s="410"/>
      <c r="E176" s="410"/>
      <c r="F176" s="411"/>
      <c r="G176" s="412"/>
      <c r="H176" s="411"/>
      <c r="I176" s="410"/>
    </row>
    <row r="177" spans="2:76" ht="13.2" x14ac:dyDescent="0.25">
      <c r="B177" s="418" t="s">
        <v>227</v>
      </c>
      <c r="C177" s="409">
        <v>0.15</v>
      </c>
      <c r="D177" s="410">
        <v>0.15</v>
      </c>
      <c r="E177" s="410"/>
      <c r="F177" s="411"/>
      <c r="G177" s="412"/>
      <c r="H177" s="411"/>
      <c r="I177" s="410"/>
    </row>
    <row r="178" spans="2:76" ht="13.2" x14ac:dyDescent="0.25">
      <c r="B178" s="418"/>
      <c r="C178" s="409"/>
      <c r="D178" s="410"/>
      <c r="E178" s="410"/>
      <c r="F178" s="411"/>
      <c r="G178" s="412"/>
      <c r="H178" s="411"/>
      <c r="I178" s="410"/>
    </row>
    <row r="179" spans="2:76" ht="13.2" x14ac:dyDescent="0.25">
      <c r="B179" s="418" t="s">
        <v>228</v>
      </c>
      <c r="C179" s="409">
        <v>0.04</v>
      </c>
      <c r="D179" s="410">
        <v>0.04</v>
      </c>
      <c r="E179" s="410"/>
      <c r="F179" s="411"/>
      <c r="G179" s="412"/>
      <c r="H179" s="411"/>
      <c r="I179" s="410"/>
    </row>
    <row r="180" spans="2:76" ht="13.2" x14ac:dyDescent="0.25">
      <c r="B180" s="418"/>
      <c r="C180" s="409"/>
      <c r="D180" s="410"/>
      <c r="E180" s="410"/>
      <c r="F180" s="411"/>
      <c r="G180" s="412"/>
      <c r="H180" s="411"/>
      <c r="I180" s="410"/>
    </row>
    <row r="181" spans="2:76" s="122" customFormat="1" ht="14.4" customHeight="1" x14ac:dyDescent="0.25">
      <c r="B181" s="417" t="s">
        <v>229</v>
      </c>
      <c r="C181" s="409">
        <v>0.05</v>
      </c>
      <c r="D181" s="410">
        <v>0.05</v>
      </c>
      <c r="E181" s="410"/>
      <c r="F181" s="411"/>
      <c r="G181" s="412"/>
      <c r="H181" s="411"/>
      <c r="I181" s="41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c r="BR181" s="70"/>
      <c r="BS181" s="70"/>
      <c r="BT181" s="70"/>
      <c r="BU181" s="70"/>
      <c r="BV181" s="70"/>
      <c r="BW181" s="70"/>
      <c r="BX181" s="70"/>
    </row>
    <row r="182" spans="2:76" s="122" customFormat="1" ht="14.4" customHeight="1" x14ac:dyDescent="0.25">
      <c r="B182" s="417"/>
      <c r="C182" s="409"/>
      <c r="D182" s="410"/>
      <c r="E182" s="410"/>
      <c r="F182" s="411"/>
      <c r="G182" s="412"/>
      <c r="H182" s="411"/>
      <c r="I182" s="41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c r="BR182" s="70"/>
      <c r="BS182" s="70"/>
      <c r="BT182" s="70"/>
      <c r="BU182" s="70"/>
      <c r="BV182" s="70"/>
      <c r="BW182" s="70"/>
      <c r="BX182" s="70"/>
    </row>
    <row r="183" spans="2:76" ht="13.2" x14ac:dyDescent="0.25">
      <c r="B183" s="418" t="s">
        <v>230</v>
      </c>
      <c r="C183" s="409">
        <v>7.0000000000000007E-2</v>
      </c>
      <c r="D183" s="410">
        <v>0.06</v>
      </c>
      <c r="E183" s="410"/>
      <c r="F183" s="411"/>
      <c r="G183" s="412"/>
      <c r="H183" s="411"/>
      <c r="I183" s="410"/>
    </row>
    <row r="184" spans="2:76" ht="13.2" x14ac:dyDescent="0.25">
      <c r="B184" s="418"/>
      <c r="C184" s="409"/>
      <c r="D184" s="410"/>
      <c r="E184" s="410"/>
      <c r="F184" s="411"/>
      <c r="G184" s="412"/>
      <c r="H184" s="411"/>
      <c r="I184" s="410"/>
    </row>
    <row r="185" spans="2:76" ht="13.2" x14ac:dyDescent="0.25">
      <c r="B185" s="418" t="s">
        <v>148</v>
      </c>
      <c r="C185" s="409">
        <v>0.05</v>
      </c>
      <c r="D185" s="410">
        <v>0.05</v>
      </c>
      <c r="E185" s="410"/>
      <c r="F185" s="411"/>
      <c r="G185" s="412"/>
      <c r="H185" s="411"/>
      <c r="I185" s="410"/>
    </row>
    <row r="186" spans="2:76" ht="13.2" x14ac:dyDescent="0.25">
      <c r="B186" s="413"/>
      <c r="C186" s="409"/>
      <c r="D186" s="410"/>
      <c r="E186" s="410"/>
      <c r="F186" s="411"/>
      <c r="G186" s="412"/>
      <c r="H186" s="411"/>
      <c r="I186" s="410"/>
    </row>
    <row r="187" spans="2:76" ht="13.2" x14ac:dyDescent="0.25">
      <c r="B187" s="413" t="s">
        <v>231</v>
      </c>
      <c r="C187" s="409">
        <v>0.05</v>
      </c>
      <c r="D187" s="410">
        <v>0.05</v>
      </c>
      <c r="E187" s="410"/>
      <c r="F187" s="411"/>
      <c r="G187" s="412"/>
      <c r="H187" s="411"/>
      <c r="I187" s="410"/>
    </row>
    <row r="188" spans="2:76" ht="13.2" x14ac:dyDescent="0.25">
      <c r="B188" s="413"/>
      <c r="C188" s="409"/>
      <c r="D188" s="410"/>
      <c r="E188" s="410"/>
      <c r="F188" s="411"/>
      <c r="G188" s="412"/>
      <c r="H188" s="411"/>
      <c r="I188" s="410"/>
    </row>
    <row r="189" spans="2:76" ht="13.2" x14ac:dyDescent="0.25">
      <c r="B189" s="413" t="s">
        <v>232</v>
      </c>
      <c r="C189" s="409">
        <v>0.06</v>
      </c>
      <c r="D189" s="410">
        <v>0.04</v>
      </c>
      <c r="E189" s="410"/>
      <c r="F189" s="411"/>
      <c r="G189" s="412"/>
      <c r="H189" s="411"/>
      <c r="I189" s="410"/>
    </row>
    <row r="190" spans="2:76" ht="13.2" x14ac:dyDescent="0.25">
      <c r="B190" s="413"/>
      <c r="C190" s="409"/>
      <c r="D190" s="410"/>
      <c r="E190" s="410"/>
      <c r="F190" s="411"/>
      <c r="G190" s="412"/>
      <c r="H190" s="411"/>
      <c r="I190" s="410"/>
    </row>
    <row r="191" spans="2:76" ht="13.2" x14ac:dyDescent="0.25">
      <c r="B191" s="413" t="s">
        <v>233</v>
      </c>
      <c r="C191" s="409">
        <v>0.05</v>
      </c>
      <c r="D191" s="410">
        <v>7.0000000000000007E-2</v>
      </c>
      <c r="E191" s="410"/>
      <c r="F191" s="411"/>
      <c r="G191" s="412"/>
      <c r="H191" s="411"/>
      <c r="I191" s="410"/>
    </row>
    <row r="192" spans="2:76" ht="13.2" x14ac:dyDescent="0.25">
      <c r="B192" s="413"/>
      <c r="C192" s="409"/>
      <c r="D192" s="410"/>
      <c r="E192" s="410"/>
      <c r="F192" s="411"/>
      <c r="G192" s="412"/>
      <c r="H192" s="411"/>
      <c r="I192" s="410"/>
    </row>
    <row r="193" spans="1:76" ht="13.2" x14ac:dyDescent="0.25">
      <c r="B193" s="413" t="s">
        <v>248</v>
      </c>
      <c r="C193" s="409">
        <v>0.02</v>
      </c>
      <c r="D193" s="410">
        <v>0.05</v>
      </c>
      <c r="E193" s="410"/>
      <c r="F193" s="411"/>
      <c r="G193" s="412"/>
      <c r="H193" s="411"/>
      <c r="I193" s="410"/>
    </row>
    <row r="194" spans="1:76" ht="13.2" x14ac:dyDescent="0.25">
      <c r="B194" s="413"/>
      <c r="C194" s="409"/>
      <c r="D194" s="410"/>
      <c r="E194" s="410"/>
      <c r="F194" s="411"/>
      <c r="G194" s="412"/>
      <c r="H194" s="411"/>
      <c r="I194" s="410"/>
    </row>
    <row r="195" spans="1:76" ht="13.2" x14ac:dyDescent="0.25">
      <c r="B195" s="191" t="s">
        <v>237</v>
      </c>
      <c r="C195" s="410"/>
      <c r="D195" s="410"/>
      <c r="E195" s="410"/>
      <c r="F195" s="411"/>
      <c r="G195" s="412"/>
      <c r="H195" s="411"/>
      <c r="I195" s="410"/>
    </row>
    <row r="196" spans="1:76" s="201" customFormat="1" ht="13.8" thickBot="1" x14ac:dyDescent="0.3">
      <c r="A196" s="75"/>
      <c r="B196" s="420" t="s">
        <v>296</v>
      </c>
      <c r="C196" s="421">
        <v>0.03</v>
      </c>
      <c r="D196" s="422">
        <v>7.0000000000000007E-2</v>
      </c>
      <c r="E196" s="422"/>
      <c r="F196" s="423"/>
      <c r="G196" s="424"/>
      <c r="H196" s="423"/>
      <c r="I196" s="422"/>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200"/>
      <c r="AQ196" s="200"/>
      <c r="AR196" s="200"/>
      <c r="AS196" s="200"/>
      <c r="AT196" s="200"/>
      <c r="AU196" s="200"/>
      <c r="AV196" s="200"/>
      <c r="AW196" s="200"/>
      <c r="AX196" s="200"/>
      <c r="AY196" s="200"/>
      <c r="AZ196" s="200"/>
      <c r="BA196" s="200"/>
      <c r="BB196" s="200"/>
      <c r="BC196" s="200"/>
      <c r="BD196" s="200"/>
      <c r="BE196" s="200"/>
      <c r="BF196" s="200"/>
      <c r="BG196" s="200"/>
      <c r="BH196" s="200"/>
      <c r="BI196" s="200"/>
      <c r="BJ196" s="200"/>
      <c r="BK196" s="200"/>
      <c r="BL196" s="200"/>
      <c r="BM196" s="200"/>
      <c r="BN196" s="200"/>
      <c r="BO196" s="200"/>
      <c r="BP196" s="200"/>
      <c r="BQ196" s="200"/>
      <c r="BR196" s="200"/>
      <c r="BS196" s="200"/>
      <c r="BT196" s="200"/>
      <c r="BU196" s="200"/>
      <c r="BV196" s="200"/>
      <c r="BW196" s="200"/>
      <c r="BX196" s="200"/>
    </row>
    <row r="197" spans="1:76" s="86" customFormat="1" ht="28.5" customHeight="1" thickTop="1" x14ac:dyDescent="0.25">
      <c r="B197" s="590" t="s">
        <v>291</v>
      </c>
      <c r="C197" s="591"/>
      <c r="D197" s="591"/>
      <c r="E197" s="591"/>
      <c r="F197" s="591"/>
      <c r="G197" s="591"/>
      <c r="H197" s="591"/>
      <c r="I197" s="592"/>
    </row>
    <row r="198" spans="1:76" ht="13.2" x14ac:dyDescent="0.25">
      <c r="B198" s="587" t="s">
        <v>290</v>
      </c>
      <c r="C198" s="588"/>
      <c r="D198" s="588"/>
      <c r="E198" s="588"/>
      <c r="F198" s="588"/>
      <c r="G198" s="588"/>
      <c r="H198" s="588"/>
      <c r="I198" s="589"/>
    </row>
    <row r="199" spans="1:76" ht="21.75" customHeight="1" x14ac:dyDescent="0.25">
      <c r="B199" s="587" t="s">
        <v>292</v>
      </c>
      <c r="C199" s="588"/>
      <c r="D199" s="588"/>
      <c r="E199" s="588"/>
      <c r="F199" s="588"/>
      <c r="G199" s="588"/>
      <c r="H199" s="588"/>
      <c r="I199" s="589"/>
    </row>
    <row r="200" spans="1:76" ht="26.25" customHeight="1" x14ac:dyDescent="0.25">
      <c r="B200" s="587" t="s">
        <v>293</v>
      </c>
      <c r="C200" s="588"/>
      <c r="D200" s="588"/>
      <c r="E200" s="588"/>
      <c r="F200" s="588"/>
      <c r="G200" s="588"/>
      <c r="H200" s="588"/>
      <c r="I200" s="589"/>
    </row>
    <row r="201" spans="1:76" ht="15.6" x14ac:dyDescent="0.3">
      <c r="B201" s="167"/>
      <c r="C201" s="83"/>
      <c r="D201" s="83"/>
      <c r="I201" s="335"/>
    </row>
    <row r="202" spans="1:76" s="52" customFormat="1" ht="21" x14ac:dyDescent="0.4">
      <c r="B202" s="187" t="s">
        <v>236</v>
      </c>
      <c r="C202" s="188"/>
      <c r="D202" s="188"/>
      <c r="E202" s="188"/>
      <c r="F202" s="188"/>
      <c r="G202" s="188"/>
      <c r="H202" s="188"/>
      <c r="I202" s="329"/>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row>
    <row r="203" spans="1:76" s="56" customFormat="1" ht="15" customHeight="1" x14ac:dyDescent="0.3">
      <c r="A203" s="61"/>
      <c r="B203" s="189" t="s">
        <v>282</v>
      </c>
      <c r="C203" s="400"/>
      <c r="D203" s="399"/>
      <c r="E203" s="190"/>
      <c r="F203" s="399"/>
      <c r="G203" s="190"/>
      <c r="H203" s="190"/>
      <c r="I203" s="330"/>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row>
    <row r="204" spans="1:76" s="120" customFormat="1" ht="13.2" x14ac:dyDescent="0.25">
      <c r="B204" s="191" t="s">
        <v>221</v>
      </c>
      <c r="C204" s="192">
        <v>23000</v>
      </c>
      <c r="D204" s="193">
        <v>32000</v>
      </c>
      <c r="E204" s="193"/>
      <c r="F204" s="193"/>
      <c r="G204" s="193"/>
      <c r="H204" s="193"/>
      <c r="I204" s="331"/>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c r="BT204" s="57"/>
      <c r="BU204" s="57"/>
      <c r="BV204" s="57"/>
      <c r="BW204" s="57"/>
      <c r="BX204" s="57"/>
    </row>
    <row r="205" spans="1:76" s="56" customFormat="1" ht="15.6" x14ac:dyDescent="0.3">
      <c r="A205" s="61"/>
      <c r="B205" s="189"/>
      <c r="C205" s="190"/>
      <c r="D205" s="190"/>
      <c r="E205" s="190"/>
      <c r="F205" s="190"/>
      <c r="G205" s="190"/>
      <c r="H205" s="190"/>
      <c r="I205" s="330"/>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row>
    <row r="206" spans="1:76" s="122" customFormat="1" ht="13.2" x14ac:dyDescent="0.25">
      <c r="B206" s="408" t="s">
        <v>222</v>
      </c>
      <c r="C206" s="409">
        <v>0.1</v>
      </c>
      <c r="D206" s="411">
        <v>0.1</v>
      </c>
      <c r="E206" s="412"/>
      <c r="F206" s="411"/>
      <c r="G206" s="411"/>
      <c r="H206" s="411"/>
      <c r="I206" s="41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c r="BR206" s="70"/>
      <c r="BS206" s="70"/>
      <c r="BT206" s="70"/>
      <c r="BU206" s="70"/>
      <c r="BV206" s="70"/>
      <c r="BW206" s="70"/>
      <c r="BX206" s="70"/>
    </row>
    <row r="207" spans="1:76" s="56" customFormat="1" ht="15.6" x14ac:dyDescent="0.3">
      <c r="A207" s="61"/>
      <c r="B207" s="413"/>
      <c r="C207" s="414"/>
      <c r="D207" s="415"/>
      <c r="E207" s="415"/>
      <c r="F207" s="419"/>
      <c r="G207" s="419"/>
      <c r="H207" s="419"/>
      <c r="I207" s="416"/>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row>
    <row r="208" spans="1:76" ht="13.2" x14ac:dyDescent="0.25">
      <c r="B208" s="413" t="s">
        <v>295</v>
      </c>
      <c r="C208" s="409">
        <v>0.21</v>
      </c>
      <c r="D208" s="411">
        <v>0.24</v>
      </c>
      <c r="E208" s="412"/>
      <c r="F208" s="411"/>
      <c r="G208" s="411"/>
      <c r="H208" s="411"/>
      <c r="I208" s="410"/>
    </row>
    <row r="209" spans="1:76" ht="13.2" x14ac:dyDescent="0.25">
      <c r="B209" s="194"/>
      <c r="C209" s="195"/>
      <c r="D209" s="195"/>
      <c r="E209" s="195"/>
      <c r="F209" s="195"/>
      <c r="G209" s="195"/>
      <c r="H209" s="195"/>
      <c r="I209" s="332"/>
    </row>
    <row r="210" spans="1:76" ht="13.2" x14ac:dyDescent="0.25">
      <c r="B210" s="199" t="s">
        <v>223</v>
      </c>
      <c r="C210" s="195"/>
      <c r="D210" s="195"/>
      <c r="E210" s="195"/>
      <c r="F210" s="195"/>
      <c r="G210" s="195"/>
      <c r="H210" s="195"/>
      <c r="I210" s="332"/>
    </row>
    <row r="211" spans="1:76" s="179" customFormat="1" ht="17.399999999999999" x14ac:dyDescent="0.3">
      <c r="A211" s="285"/>
      <c r="B211" s="191" t="s">
        <v>224</v>
      </c>
      <c r="C211" s="192">
        <f>C204-(C204*C206)-(C204*C208)</f>
        <v>15870</v>
      </c>
      <c r="D211" s="192">
        <f>D204-(D204*D206)-(D204*D208)</f>
        <v>21120</v>
      </c>
      <c r="E211" s="192"/>
      <c r="F211" s="192"/>
      <c r="G211" s="192"/>
      <c r="H211" s="192"/>
      <c r="I211" s="333"/>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c r="BW211" s="89"/>
      <c r="BX211" s="89"/>
    </row>
    <row r="212" spans="1:76" s="96" customFormat="1" ht="12.6" customHeight="1" x14ac:dyDescent="0.25">
      <c r="B212" s="197"/>
      <c r="C212" s="195"/>
      <c r="D212" s="195"/>
      <c r="E212" s="195"/>
      <c r="F212" s="195"/>
      <c r="G212" s="195"/>
      <c r="H212" s="195"/>
      <c r="I212" s="332"/>
    </row>
    <row r="213" spans="1:76" s="122" customFormat="1" ht="13.2" x14ac:dyDescent="0.25">
      <c r="B213" s="417" t="s">
        <v>225</v>
      </c>
      <c r="C213" s="409">
        <v>0.25</v>
      </c>
      <c r="D213" s="411">
        <v>0.22</v>
      </c>
      <c r="E213" s="412"/>
      <c r="F213" s="411"/>
      <c r="G213" s="411"/>
      <c r="H213" s="411"/>
      <c r="I213" s="41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c r="BS213" s="70"/>
      <c r="BT213" s="70"/>
      <c r="BU213" s="70"/>
      <c r="BV213" s="70"/>
      <c r="BW213" s="70"/>
      <c r="BX213" s="70"/>
    </row>
    <row r="214" spans="1:76" s="56" customFormat="1" ht="15.6" x14ac:dyDescent="0.3">
      <c r="A214" s="61"/>
      <c r="B214" s="418"/>
      <c r="C214" s="414"/>
      <c r="D214" s="415"/>
      <c r="E214" s="415"/>
      <c r="F214" s="419"/>
      <c r="G214" s="419"/>
      <c r="H214" s="419"/>
      <c r="I214" s="416"/>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row>
    <row r="215" spans="1:76" ht="13.2" x14ac:dyDescent="0.25">
      <c r="B215" s="418" t="s">
        <v>226</v>
      </c>
      <c r="C215" s="409">
        <v>0.06</v>
      </c>
      <c r="D215" s="411">
        <v>0.06</v>
      </c>
      <c r="E215" s="412"/>
      <c r="F215" s="411"/>
      <c r="G215" s="411"/>
      <c r="H215" s="411"/>
      <c r="I215" s="410"/>
    </row>
    <row r="216" spans="1:76" ht="13.2" x14ac:dyDescent="0.25">
      <c r="B216" s="418"/>
      <c r="C216" s="409"/>
      <c r="D216" s="411"/>
      <c r="E216" s="412"/>
      <c r="F216" s="411"/>
      <c r="G216" s="411"/>
      <c r="H216" s="411"/>
      <c r="I216" s="410"/>
    </row>
    <row r="217" spans="1:76" ht="13.2" x14ac:dyDescent="0.25">
      <c r="B217" s="418" t="s">
        <v>227</v>
      </c>
      <c r="C217" s="409">
        <v>0.2</v>
      </c>
      <c r="D217" s="411">
        <v>0.2</v>
      </c>
      <c r="E217" s="412"/>
      <c r="F217" s="411"/>
      <c r="G217" s="411"/>
      <c r="H217" s="411"/>
      <c r="I217" s="410"/>
    </row>
    <row r="218" spans="1:76" ht="13.2" x14ac:dyDescent="0.25">
      <c r="B218" s="418"/>
      <c r="C218" s="409"/>
      <c r="D218" s="411"/>
      <c r="E218" s="412"/>
      <c r="F218" s="411"/>
      <c r="G218" s="411"/>
      <c r="H218" s="411"/>
      <c r="I218" s="410"/>
    </row>
    <row r="219" spans="1:76" ht="13.2" x14ac:dyDescent="0.25">
      <c r="B219" s="418" t="s">
        <v>228</v>
      </c>
      <c r="C219" s="409">
        <v>0.04</v>
      </c>
      <c r="D219" s="411">
        <v>0.04</v>
      </c>
      <c r="E219" s="412"/>
      <c r="F219" s="411"/>
      <c r="G219" s="411"/>
      <c r="H219" s="411"/>
      <c r="I219" s="410"/>
    </row>
    <row r="220" spans="1:76" ht="13.2" x14ac:dyDescent="0.25">
      <c r="B220" s="418"/>
      <c r="C220" s="409"/>
      <c r="D220" s="411"/>
      <c r="E220" s="412"/>
      <c r="F220" s="411"/>
      <c r="G220" s="411"/>
      <c r="H220" s="411"/>
      <c r="I220" s="410"/>
    </row>
    <row r="221" spans="1:76" s="122" customFormat="1" ht="14.4" customHeight="1" x14ac:dyDescent="0.25">
      <c r="B221" s="417" t="s">
        <v>229</v>
      </c>
      <c r="C221" s="409">
        <v>0.05</v>
      </c>
      <c r="D221" s="411">
        <v>0.05</v>
      </c>
      <c r="E221" s="412"/>
      <c r="F221" s="411"/>
      <c r="G221" s="411"/>
      <c r="H221" s="411"/>
      <c r="I221" s="41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c r="BS221" s="70"/>
      <c r="BT221" s="70"/>
      <c r="BU221" s="70"/>
      <c r="BV221" s="70"/>
      <c r="BW221" s="70"/>
      <c r="BX221" s="70"/>
    </row>
    <row r="222" spans="1:76" s="122" customFormat="1" ht="14.4" customHeight="1" x14ac:dyDescent="0.25">
      <c r="B222" s="417"/>
      <c r="C222" s="409"/>
      <c r="D222" s="411"/>
      <c r="E222" s="412"/>
      <c r="F222" s="411"/>
      <c r="G222" s="411"/>
      <c r="H222" s="411"/>
      <c r="I222" s="41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c r="BS222" s="70"/>
      <c r="BT222" s="70"/>
      <c r="BU222" s="70"/>
      <c r="BV222" s="70"/>
      <c r="BW222" s="70"/>
      <c r="BX222" s="70"/>
    </row>
    <row r="223" spans="1:76" ht="13.2" x14ac:dyDescent="0.25">
      <c r="B223" s="418" t="s">
        <v>230</v>
      </c>
      <c r="C223" s="409">
        <v>0.09</v>
      </c>
      <c r="D223" s="411">
        <v>0.09</v>
      </c>
      <c r="E223" s="412"/>
      <c r="F223" s="411"/>
      <c r="G223" s="411"/>
      <c r="H223" s="411"/>
      <c r="I223" s="410"/>
    </row>
    <row r="224" spans="1:76" ht="13.2" x14ac:dyDescent="0.25">
      <c r="B224" s="418"/>
      <c r="C224" s="409"/>
      <c r="D224" s="411"/>
      <c r="E224" s="412"/>
      <c r="F224" s="411"/>
      <c r="G224" s="411"/>
      <c r="H224" s="411"/>
      <c r="I224" s="410"/>
    </row>
    <row r="225" spans="1:76" ht="13.2" x14ac:dyDescent="0.25">
      <c r="B225" s="418" t="s">
        <v>148</v>
      </c>
      <c r="C225" s="409">
        <v>7.0000000000000007E-2</v>
      </c>
      <c r="D225" s="411">
        <v>0.06</v>
      </c>
      <c r="E225" s="412"/>
      <c r="F225" s="411"/>
      <c r="G225" s="411"/>
      <c r="H225" s="411"/>
      <c r="I225" s="410"/>
    </row>
    <row r="226" spans="1:76" ht="13.2" x14ac:dyDescent="0.25">
      <c r="B226" s="413"/>
      <c r="C226" s="409"/>
      <c r="D226" s="411"/>
      <c r="E226" s="412"/>
      <c r="F226" s="411"/>
      <c r="G226" s="411"/>
      <c r="H226" s="411"/>
      <c r="I226" s="410"/>
    </row>
    <row r="227" spans="1:76" ht="13.2" x14ac:dyDescent="0.25">
      <c r="B227" s="413" t="s">
        <v>231</v>
      </c>
      <c r="C227" s="409">
        <v>0.08</v>
      </c>
      <c r="D227" s="411">
        <v>0.13</v>
      </c>
      <c r="E227" s="412"/>
      <c r="F227" s="411"/>
      <c r="G227" s="411"/>
      <c r="H227" s="411"/>
      <c r="I227" s="410"/>
    </row>
    <row r="228" spans="1:76" ht="13.2" x14ac:dyDescent="0.25">
      <c r="B228" s="413"/>
      <c r="C228" s="409"/>
      <c r="D228" s="411"/>
      <c r="E228" s="412"/>
      <c r="F228" s="411"/>
      <c r="G228" s="411"/>
      <c r="H228" s="411"/>
      <c r="I228" s="410"/>
    </row>
    <row r="229" spans="1:76" ht="13.2" x14ac:dyDescent="0.25">
      <c r="B229" s="413" t="s">
        <v>232</v>
      </c>
      <c r="C229" s="409">
        <v>0.06</v>
      </c>
      <c r="D229" s="411">
        <v>0.05</v>
      </c>
      <c r="E229" s="412"/>
      <c r="F229" s="411"/>
      <c r="G229" s="411"/>
      <c r="H229" s="411"/>
      <c r="I229" s="410"/>
    </row>
    <row r="230" spans="1:76" ht="13.2" x14ac:dyDescent="0.25">
      <c r="B230" s="413"/>
      <c r="C230" s="409"/>
      <c r="D230" s="411"/>
      <c r="E230" s="412"/>
      <c r="F230" s="411"/>
      <c r="G230" s="411"/>
      <c r="H230" s="411"/>
      <c r="I230" s="410"/>
    </row>
    <row r="231" spans="1:76" ht="13.2" x14ac:dyDescent="0.25">
      <c r="B231" s="413" t="s">
        <v>233</v>
      </c>
      <c r="C231" s="409">
        <v>0.05</v>
      </c>
      <c r="D231" s="411">
        <v>7.0000000000000007E-2</v>
      </c>
      <c r="E231" s="412"/>
      <c r="F231" s="411"/>
      <c r="G231" s="411"/>
      <c r="H231" s="411"/>
      <c r="I231" s="410"/>
    </row>
    <row r="232" spans="1:76" ht="13.2" x14ac:dyDescent="0.25">
      <c r="B232" s="413"/>
      <c r="C232" s="409"/>
      <c r="D232" s="411"/>
      <c r="E232" s="412"/>
      <c r="F232" s="411"/>
      <c r="G232" s="411"/>
      <c r="H232" s="411"/>
      <c r="I232" s="410"/>
    </row>
    <row r="233" spans="1:76" ht="13.2" x14ac:dyDescent="0.25">
      <c r="B233" s="413" t="s">
        <v>248</v>
      </c>
      <c r="C233" s="409">
        <v>0.05</v>
      </c>
      <c r="D233" s="411">
        <v>0.05</v>
      </c>
      <c r="E233" s="412"/>
      <c r="F233" s="411"/>
      <c r="G233" s="411"/>
      <c r="H233" s="411"/>
      <c r="I233" s="410"/>
    </row>
    <row r="234" spans="1:76" ht="13.2" x14ac:dyDescent="0.25">
      <c r="B234" s="413"/>
      <c r="C234" s="409"/>
      <c r="D234" s="411"/>
      <c r="E234" s="412"/>
      <c r="F234" s="411"/>
      <c r="G234" s="411"/>
      <c r="H234" s="411"/>
      <c r="I234" s="410"/>
    </row>
    <row r="235" spans="1:76" ht="13.2" x14ac:dyDescent="0.25">
      <c r="B235" s="191" t="s">
        <v>237</v>
      </c>
      <c r="C235" s="409"/>
      <c r="D235" s="411"/>
      <c r="E235" s="412"/>
      <c r="F235" s="411"/>
      <c r="G235" s="411"/>
      <c r="H235" s="411"/>
      <c r="I235" s="410"/>
    </row>
    <row r="236" spans="1:76" s="201" customFormat="1" ht="13.8" thickBot="1" x14ac:dyDescent="0.3">
      <c r="A236" s="75"/>
      <c r="B236" s="425" t="s">
        <v>296</v>
      </c>
      <c r="C236" s="421">
        <v>0.1</v>
      </c>
      <c r="D236" s="423">
        <v>0.1</v>
      </c>
      <c r="E236" s="424"/>
      <c r="F236" s="423"/>
      <c r="G236" s="423"/>
      <c r="H236" s="423"/>
      <c r="I236" s="422"/>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c r="AM236" s="96"/>
      <c r="AN236" s="96"/>
      <c r="AO236" s="96"/>
      <c r="AP236" s="200"/>
      <c r="AQ236" s="200"/>
      <c r="AR236" s="200"/>
      <c r="AS236" s="200"/>
      <c r="AT236" s="200"/>
      <c r="AU236" s="200"/>
      <c r="AV236" s="200"/>
      <c r="AW236" s="200"/>
      <c r="AX236" s="200"/>
      <c r="AY236" s="200"/>
      <c r="AZ236" s="200"/>
      <c r="BA236" s="200"/>
      <c r="BB236" s="200"/>
      <c r="BC236" s="200"/>
      <c r="BD236" s="200"/>
      <c r="BE236" s="200"/>
      <c r="BF236" s="200"/>
      <c r="BG236" s="200"/>
      <c r="BH236" s="200"/>
      <c r="BI236" s="200"/>
      <c r="BJ236" s="200"/>
      <c r="BK236" s="200"/>
      <c r="BL236" s="200"/>
      <c r="BM236" s="200"/>
      <c r="BN236" s="200"/>
      <c r="BO236" s="200"/>
      <c r="BP236" s="200"/>
      <c r="BQ236" s="200"/>
      <c r="BR236" s="200"/>
      <c r="BS236" s="200"/>
      <c r="BT236" s="200"/>
      <c r="BU236" s="200"/>
      <c r="BV236" s="200"/>
      <c r="BW236" s="200"/>
      <c r="BX236" s="200"/>
    </row>
    <row r="237" spans="1:76" s="86" customFormat="1" ht="28.5" customHeight="1" thickTop="1" x14ac:dyDescent="0.25">
      <c r="B237" s="590" t="s">
        <v>291</v>
      </c>
      <c r="C237" s="591"/>
      <c r="D237" s="591"/>
      <c r="E237" s="591"/>
      <c r="F237" s="591"/>
      <c r="G237" s="591"/>
      <c r="H237" s="591"/>
      <c r="I237" s="592"/>
    </row>
    <row r="238" spans="1:76" ht="13.2" x14ac:dyDescent="0.25">
      <c r="B238" s="587" t="s">
        <v>290</v>
      </c>
      <c r="C238" s="588"/>
      <c r="D238" s="588"/>
      <c r="E238" s="588"/>
      <c r="F238" s="588"/>
      <c r="G238" s="588"/>
      <c r="H238" s="588"/>
      <c r="I238" s="589"/>
    </row>
    <row r="239" spans="1:76" ht="21.75" customHeight="1" x14ac:dyDescent="0.25">
      <c r="B239" s="587" t="s">
        <v>292</v>
      </c>
      <c r="C239" s="588"/>
      <c r="D239" s="588"/>
      <c r="E239" s="588"/>
      <c r="F239" s="588"/>
      <c r="G239" s="588"/>
      <c r="H239" s="588"/>
      <c r="I239" s="589"/>
    </row>
    <row r="240" spans="1:76" ht="26.25" customHeight="1" x14ac:dyDescent="0.25">
      <c r="B240" s="587" t="s">
        <v>293</v>
      </c>
      <c r="C240" s="588"/>
      <c r="D240" s="588"/>
      <c r="E240" s="588"/>
      <c r="F240" s="588"/>
      <c r="G240" s="588"/>
      <c r="H240" s="588"/>
      <c r="I240" s="589"/>
    </row>
    <row r="241" spans="2:9" ht="15.6" x14ac:dyDescent="0.3">
      <c r="B241" s="401"/>
      <c r="C241" s="402"/>
      <c r="D241" s="402"/>
      <c r="E241" s="402"/>
      <c r="F241" s="402"/>
      <c r="G241" s="402"/>
      <c r="H241" s="402"/>
      <c r="I241" s="403"/>
    </row>
    <row r="242" spans="2:9" x14ac:dyDescent="0.25">
      <c r="B242" s="114"/>
      <c r="C242" s="83"/>
      <c r="D242" s="83"/>
    </row>
    <row r="243" spans="2:9" x14ac:dyDescent="0.25">
      <c r="B243" s="114"/>
      <c r="C243" s="83"/>
      <c r="D243" s="83"/>
    </row>
    <row r="244" spans="2:9" x14ac:dyDescent="0.25">
      <c r="B244" s="114"/>
      <c r="C244" s="83"/>
      <c r="D244" s="83"/>
    </row>
    <row r="245" spans="2:9" x14ac:dyDescent="0.25">
      <c r="B245" s="114"/>
      <c r="C245" s="83"/>
      <c r="D245" s="83"/>
    </row>
    <row r="246" spans="2:9" x14ac:dyDescent="0.25">
      <c r="B246" s="114"/>
      <c r="C246" s="83"/>
      <c r="D246" s="83"/>
    </row>
    <row r="247" spans="2:9" x14ac:dyDescent="0.25">
      <c r="B247" s="114"/>
      <c r="C247" s="83"/>
      <c r="D247" s="83"/>
    </row>
    <row r="248" spans="2:9" x14ac:dyDescent="0.25">
      <c r="B248" s="114"/>
      <c r="C248" s="83"/>
      <c r="D248" s="83"/>
    </row>
    <row r="249" spans="2:9" x14ac:dyDescent="0.25">
      <c r="B249" s="114"/>
      <c r="C249" s="83"/>
      <c r="D249" s="83"/>
    </row>
    <row r="250" spans="2:9" x14ac:dyDescent="0.25">
      <c r="B250" s="114"/>
      <c r="C250" s="83"/>
      <c r="D250" s="83"/>
    </row>
    <row r="251" spans="2:9" x14ac:dyDescent="0.25">
      <c r="B251" s="114"/>
      <c r="C251" s="83"/>
      <c r="D251" s="83"/>
    </row>
    <row r="252" spans="2:9" x14ac:dyDescent="0.25">
      <c r="B252" s="114"/>
      <c r="C252" s="83"/>
      <c r="D252" s="83"/>
    </row>
    <row r="253" spans="2:9" x14ac:dyDescent="0.25">
      <c r="B253" s="114"/>
      <c r="C253" s="83"/>
      <c r="D253" s="83"/>
    </row>
    <row r="254" spans="2:9" x14ac:dyDescent="0.25">
      <c r="B254" s="114"/>
      <c r="C254" s="83"/>
      <c r="D254" s="83"/>
    </row>
    <row r="255" spans="2:9" x14ac:dyDescent="0.25">
      <c r="B255" s="114"/>
      <c r="C255" s="83"/>
      <c r="D255" s="83"/>
    </row>
    <row r="256" spans="2:9" x14ac:dyDescent="0.25">
      <c r="B256" s="114"/>
      <c r="C256" s="83"/>
      <c r="D256" s="83"/>
    </row>
    <row r="257" spans="2:4" x14ac:dyDescent="0.25">
      <c r="B257" s="114"/>
      <c r="C257" s="83"/>
      <c r="D257" s="83"/>
    </row>
    <row r="258" spans="2:4" x14ac:dyDescent="0.25">
      <c r="B258" s="114"/>
      <c r="C258" s="83"/>
      <c r="D258" s="83"/>
    </row>
    <row r="259" spans="2:4" x14ac:dyDescent="0.25">
      <c r="B259" s="114"/>
      <c r="C259" s="83"/>
      <c r="D259" s="83"/>
    </row>
    <row r="260" spans="2:4" x14ac:dyDescent="0.25">
      <c r="B260" s="114"/>
      <c r="C260" s="83"/>
      <c r="D260" s="83"/>
    </row>
    <row r="261" spans="2:4" x14ac:dyDescent="0.25">
      <c r="B261" s="114"/>
      <c r="C261" s="83"/>
      <c r="D261" s="83"/>
    </row>
    <row r="262" spans="2:4" x14ac:dyDescent="0.25">
      <c r="B262" s="114"/>
      <c r="C262" s="83"/>
      <c r="D262" s="83"/>
    </row>
    <row r="263" spans="2:4" x14ac:dyDescent="0.25">
      <c r="B263" s="114"/>
      <c r="C263" s="83"/>
      <c r="D263" s="83"/>
    </row>
    <row r="264" spans="2:4" x14ac:dyDescent="0.25">
      <c r="B264" s="114"/>
      <c r="C264" s="83"/>
      <c r="D264" s="83"/>
    </row>
    <row r="265" spans="2:4" x14ac:dyDescent="0.25">
      <c r="B265" s="114"/>
      <c r="C265" s="83"/>
      <c r="D265" s="83"/>
    </row>
    <row r="266" spans="2:4" x14ac:dyDescent="0.25">
      <c r="B266" s="114"/>
      <c r="C266" s="83"/>
      <c r="D266" s="83"/>
    </row>
    <row r="267" spans="2:4" x14ac:dyDescent="0.25">
      <c r="B267" s="114"/>
      <c r="C267" s="83"/>
      <c r="D267" s="83"/>
    </row>
    <row r="268" spans="2:4" x14ac:dyDescent="0.25">
      <c r="B268" s="114"/>
      <c r="C268" s="83"/>
      <c r="D268" s="83"/>
    </row>
    <row r="269" spans="2:4" x14ac:dyDescent="0.25">
      <c r="B269" s="114"/>
      <c r="C269" s="83"/>
      <c r="D269" s="83"/>
    </row>
    <row r="270" spans="2:4" x14ac:dyDescent="0.25">
      <c r="B270" s="114"/>
      <c r="C270" s="83"/>
      <c r="D270" s="83"/>
    </row>
    <row r="271" spans="2:4" x14ac:dyDescent="0.25">
      <c r="B271" s="114"/>
      <c r="C271" s="83"/>
      <c r="D271" s="83"/>
    </row>
    <row r="272" spans="2:4" x14ac:dyDescent="0.25">
      <c r="B272" s="114"/>
      <c r="C272" s="83"/>
      <c r="D272" s="83"/>
    </row>
    <row r="273" spans="2:4" x14ac:dyDescent="0.25">
      <c r="B273" s="114"/>
      <c r="C273" s="83"/>
      <c r="D273" s="83"/>
    </row>
    <row r="274" spans="2:4" x14ac:dyDescent="0.25">
      <c r="B274" s="114"/>
      <c r="C274" s="83"/>
      <c r="D274" s="83"/>
    </row>
    <row r="275" spans="2:4" x14ac:dyDescent="0.25">
      <c r="B275" s="114"/>
      <c r="C275" s="83"/>
      <c r="D275" s="83"/>
    </row>
    <row r="276" spans="2:4" x14ac:dyDescent="0.25">
      <c r="B276" s="114"/>
      <c r="C276" s="83"/>
      <c r="D276" s="83"/>
    </row>
    <row r="277" spans="2:4" x14ac:dyDescent="0.25">
      <c r="B277" s="114"/>
      <c r="C277" s="83"/>
      <c r="D277" s="83"/>
    </row>
    <row r="278" spans="2:4" x14ac:dyDescent="0.25">
      <c r="B278" s="114"/>
      <c r="C278" s="83"/>
      <c r="D278" s="83"/>
    </row>
    <row r="279" spans="2:4" x14ac:dyDescent="0.25">
      <c r="B279" s="114"/>
      <c r="C279" s="83"/>
      <c r="D279" s="83"/>
    </row>
    <row r="280" spans="2:4" x14ac:dyDescent="0.25">
      <c r="B280" s="114"/>
      <c r="C280" s="83"/>
      <c r="D280" s="83"/>
    </row>
    <row r="281" spans="2:4" x14ac:dyDescent="0.25">
      <c r="B281" s="114"/>
      <c r="C281" s="83"/>
      <c r="D281" s="83"/>
    </row>
    <row r="282" spans="2:4" x14ac:dyDescent="0.25">
      <c r="B282" s="114"/>
      <c r="C282" s="83"/>
      <c r="D282" s="83"/>
    </row>
    <row r="283" spans="2:4" x14ac:dyDescent="0.25">
      <c r="B283" s="114"/>
      <c r="C283" s="83"/>
      <c r="D283" s="83"/>
    </row>
    <row r="284" spans="2:4" x14ac:dyDescent="0.25">
      <c r="B284" s="114"/>
      <c r="C284" s="83"/>
      <c r="D284" s="83"/>
    </row>
    <row r="285" spans="2:4" x14ac:dyDescent="0.25">
      <c r="B285" s="114"/>
      <c r="C285" s="83"/>
      <c r="D285" s="83"/>
    </row>
    <row r="286" spans="2:4" x14ac:dyDescent="0.25">
      <c r="B286" s="114"/>
      <c r="C286" s="83"/>
      <c r="D286" s="83"/>
    </row>
    <row r="287" spans="2:4" x14ac:dyDescent="0.25">
      <c r="B287" s="114"/>
      <c r="C287" s="83"/>
      <c r="D287" s="83"/>
    </row>
    <row r="288" spans="2:4" x14ac:dyDescent="0.25">
      <c r="B288" s="114"/>
      <c r="C288" s="83"/>
      <c r="D288" s="83"/>
    </row>
    <row r="289" spans="2:4" x14ac:dyDescent="0.25">
      <c r="B289" s="114"/>
      <c r="C289" s="83"/>
      <c r="D289" s="83"/>
    </row>
    <row r="290" spans="2:4" x14ac:dyDescent="0.25">
      <c r="B290" s="114"/>
      <c r="C290" s="83"/>
      <c r="D290" s="83"/>
    </row>
    <row r="291" spans="2:4" x14ac:dyDescent="0.25">
      <c r="B291" s="114"/>
      <c r="C291" s="83"/>
      <c r="D291" s="83"/>
    </row>
    <row r="292" spans="2:4" x14ac:dyDescent="0.25">
      <c r="B292" s="114"/>
      <c r="C292" s="83"/>
      <c r="D292" s="83"/>
    </row>
    <row r="293" spans="2:4" x14ac:dyDescent="0.25">
      <c r="B293" s="114"/>
      <c r="C293" s="83"/>
      <c r="D293" s="83"/>
    </row>
    <row r="294" spans="2:4" x14ac:dyDescent="0.25">
      <c r="B294" s="114"/>
      <c r="C294" s="83"/>
      <c r="D294" s="83"/>
    </row>
    <row r="295" spans="2:4" x14ac:dyDescent="0.25">
      <c r="B295" s="114"/>
      <c r="C295" s="83"/>
      <c r="D295" s="83"/>
    </row>
    <row r="296" spans="2:4" x14ac:dyDescent="0.25">
      <c r="B296" s="114"/>
      <c r="C296" s="83"/>
      <c r="D296" s="83"/>
    </row>
    <row r="297" spans="2:4" x14ac:dyDescent="0.25">
      <c r="B297" s="114"/>
      <c r="C297" s="83"/>
      <c r="D297" s="83"/>
    </row>
    <row r="298" spans="2:4" x14ac:dyDescent="0.25">
      <c r="B298" s="114"/>
      <c r="C298" s="83"/>
      <c r="D298" s="83"/>
    </row>
    <row r="299" spans="2:4" x14ac:dyDescent="0.25">
      <c r="B299" s="114"/>
      <c r="C299" s="83"/>
      <c r="D299" s="83"/>
    </row>
    <row r="300" spans="2:4" x14ac:dyDescent="0.25">
      <c r="B300" s="114"/>
      <c r="C300" s="83"/>
      <c r="D300" s="83"/>
    </row>
    <row r="301" spans="2:4" x14ac:dyDescent="0.25">
      <c r="B301" s="114"/>
      <c r="C301" s="83"/>
      <c r="D301" s="83"/>
    </row>
    <row r="302" spans="2:4" x14ac:dyDescent="0.25">
      <c r="B302" s="114"/>
      <c r="C302" s="83"/>
      <c r="D302" s="83"/>
    </row>
    <row r="303" spans="2:4" x14ac:dyDescent="0.25">
      <c r="B303" s="114"/>
      <c r="C303" s="83"/>
      <c r="D303" s="83"/>
    </row>
    <row r="304" spans="2:4" x14ac:dyDescent="0.25">
      <c r="B304" s="114"/>
      <c r="C304" s="83"/>
      <c r="D304" s="83"/>
    </row>
    <row r="305" spans="2:4" x14ac:dyDescent="0.25">
      <c r="B305" s="114"/>
      <c r="C305" s="83"/>
      <c r="D305" s="83"/>
    </row>
    <row r="306" spans="2:4" x14ac:dyDescent="0.25">
      <c r="B306" s="114"/>
      <c r="C306" s="83"/>
      <c r="D306" s="83"/>
    </row>
    <row r="307" spans="2:4" x14ac:dyDescent="0.25">
      <c r="B307" s="114"/>
      <c r="C307" s="83"/>
      <c r="D307" s="83"/>
    </row>
    <row r="308" spans="2:4" x14ac:dyDescent="0.25">
      <c r="B308" s="114"/>
      <c r="C308" s="83"/>
      <c r="D308" s="83"/>
    </row>
    <row r="309" spans="2:4" x14ac:dyDescent="0.25">
      <c r="B309" s="114"/>
      <c r="C309" s="83"/>
      <c r="D309" s="83"/>
    </row>
    <row r="310" spans="2:4" x14ac:dyDescent="0.25">
      <c r="B310" s="114"/>
      <c r="C310" s="83"/>
      <c r="D310" s="83"/>
    </row>
    <row r="311" spans="2:4" x14ac:dyDescent="0.25">
      <c r="B311" s="114"/>
      <c r="C311" s="83"/>
      <c r="D311" s="83"/>
    </row>
    <row r="312" spans="2:4" x14ac:dyDescent="0.25">
      <c r="B312" s="114"/>
      <c r="C312" s="83"/>
      <c r="D312" s="83"/>
    </row>
    <row r="313" spans="2:4" x14ac:dyDescent="0.25">
      <c r="B313" s="114"/>
      <c r="C313" s="83"/>
      <c r="D313" s="83"/>
    </row>
    <row r="314" spans="2:4" x14ac:dyDescent="0.25">
      <c r="B314" s="114"/>
      <c r="C314" s="83"/>
      <c r="D314" s="83"/>
    </row>
    <row r="315" spans="2:4" x14ac:dyDescent="0.25">
      <c r="B315" s="114"/>
      <c r="C315" s="83"/>
      <c r="D315" s="83"/>
    </row>
    <row r="316" spans="2:4" x14ac:dyDescent="0.25">
      <c r="B316" s="114"/>
      <c r="C316" s="83"/>
      <c r="D316" s="83"/>
    </row>
    <row r="317" spans="2:4" x14ac:dyDescent="0.25">
      <c r="B317" s="114"/>
      <c r="C317" s="83"/>
      <c r="D317" s="83"/>
    </row>
    <row r="318" spans="2:4" x14ac:dyDescent="0.25">
      <c r="B318" s="114"/>
      <c r="C318" s="83"/>
      <c r="D318" s="83"/>
    </row>
    <row r="319" spans="2:4" x14ac:dyDescent="0.25">
      <c r="B319" s="114"/>
      <c r="C319" s="83"/>
      <c r="D319" s="83"/>
    </row>
    <row r="320" spans="2:4" x14ac:dyDescent="0.25">
      <c r="B320" s="114"/>
      <c r="C320" s="83"/>
      <c r="D320" s="83"/>
    </row>
    <row r="321" spans="2:4" x14ac:dyDescent="0.25">
      <c r="B321" s="114"/>
      <c r="C321" s="83"/>
      <c r="D321" s="83"/>
    </row>
    <row r="322" spans="2:4" x14ac:dyDescent="0.25">
      <c r="B322" s="114"/>
      <c r="C322" s="83"/>
      <c r="D322" s="83"/>
    </row>
    <row r="323" spans="2:4" x14ac:dyDescent="0.25">
      <c r="B323" s="114"/>
      <c r="C323" s="83"/>
      <c r="D323" s="83"/>
    </row>
    <row r="324" spans="2:4" x14ac:dyDescent="0.25">
      <c r="B324" s="114"/>
      <c r="C324" s="83"/>
      <c r="D324" s="83"/>
    </row>
    <row r="325" spans="2:4" x14ac:dyDescent="0.25">
      <c r="B325" s="114"/>
      <c r="C325" s="83"/>
      <c r="D325" s="83"/>
    </row>
    <row r="326" spans="2:4" x14ac:dyDescent="0.25">
      <c r="B326" s="114"/>
      <c r="C326" s="83"/>
      <c r="D326" s="83"/>
    </row>
    <row r="327" spans="2:4" x14ac:dyDescent="0.25">
      <c r="B327" s="114"/>
      <c r="C327" s="83"/>
      <c r="D327" s="83"/>
    </row>
    <row r="328" spans="2:4" x14ac:dyDescent="0.25">
      <c r="B328" s="114"/>
      <c r="C328" s="83"/>
      <c r="D328" s="83"/>
    </row>
    <row r="329" spans="2:4" x14ac:dyDescent="0.25">
      <c r="B329" s="114"/>
      <c r="C329" s="83"/>
      <c r="D329" s="83"/>
    </row>
    <row r="330" spans="2:4" x14ac:dyDescent="0.25">
      <c r="B330" s="114"/>
      <c r="C330" s="83"/>
      <c r="D330" s="83"/>
    </row>
    <row r="331" spans="2:4" x14ac:dyDescent="0.25">
      <c r="B331" s="114"/>
      <c r="C331" s="83"/>
      <c r="D331" s="83"/>
    </row>
    <row r="332" spans="2:4" x14ac:dyDescent="0.25">
      <c r="B332" s="114"/>
      <c r="C332" s="83"/>
      <c r="D332" s="83"/>
    </row>
    <row r="333" spans="2:4" x14ac:dyDescent="0.25">
      <c r="B333" s="114"/>
      <c r="C333" s="83"/>
      <c r="D333" s="83"/>
    </row>
    <row r="334" spans="2:4" x14ac:dyDescent="0.25">
      <c r="B334" s="114"/>
      <c r="C334" s="83"/>
      <c r="D334" s="83"/>
    </row>
    <row r="335" spans="2:4" x14ac:dyDescent="0.25">
      <c r="B335" s="114"/>
      <c r="C335" s="83"/>
      <c r="D335" s="83"/>
    </row>
    <row r="336" spans="2:4" x14ac:dyDescent="0.25">
      <c r="B336" s="114"/>
      <c r="C336" s="83"/>
      <c r="D336" s="83"/>
    </row>
    <row r="337" spans="2:4" x14ac:dyDescent="0.25">
      <c r="B337" s="114"/>
      <c r="C337" s="83"/>
      <c r="D337" s="83"/>
    </row>
    <row r="338" spans="2:4" x14ac:dyDescent="0.25">
      <c r="B338" s="114"/>
      <c r="C338" s="83"/>
      <c r="D338" s="83"/>
    </row>
    <row r="339" spans="2:4" x14ac:dyDescent="0.25">
      <c r="B339" s="114"/>
      <c r="C339" s="83"/>
      <c r="D339" s="83"/>
    </row>
    <row r="340" spans="2:4" x14ac:dyDescent="0.25">
      <c r="B340" s="114"/>
      <c r="C340" s="83"/>
      <c r="D340" s="83"/>
    </row>
    <row r="341" spans="2:4" x14ac:dyDescent="0.25">
      <c r="B341" s="114"/>
      <c r="C341" s="83"/>
      <c r="D341" s="83"/>
    </row>
    <row r="342" spans="2:4" x14ac:dyDescent="0.25">
      <c r="B342" s="114"/>
      <c r="C342" s="83"/>
      <c r="D342" s="83"/>
    </row>
    <row r="343" spans="2:4" x14ac:dyDescent="0.25">
      <c r="B343" s="114"/>
      <c r="C343" s="83"/>
      <c r="D343" s="83"/>
    </row>
    <row r="344" spans="2:4" x14ac:dyDescent="0.25">
      <c r="B344" s="114"/>
      <c r="C344" s="83"/>
      <c r="D344" s="83"/>
    </row>
    <row r="345" spans="2:4" x14ac:dyDescent="0.25">
      <c r="B345" s="114"/>
      <c r="C345" s="83"/>
      <c r="D345" s="83"/>
    </row>
    <row r="346" spans="2:4" x14ac:dyDescent="0.25">
      <c r="B346" s="114"/>
      <c r="C346" s="83"/>
      <c r="D346" s="83"/>
    </row>
    <row r="347" spans="2:4" x14ac:dyDescent="0.25">
      <c r="B347" s="114"/>
      <c r="C347" s="83"/>
      <c r="D347" s="83"/>
    </row>
    <row r="348" spans="2:4" x14ac:dyDescent="0.25">
      <c r="B348" s="114"/>
      <c r="C348" s="83"/>
      <c r="D348" s="83"/>
    </row>
    <row r="349" spans="2:4" x14ac:dyDescent="0.25">
      <c r="B349" s="114"/>
      <c r="C349" s="83"/>
      <c r="D349" s="83"/>
    </row>
    <row r="350" spans="2:4" x14ac:dyDescent="0.25">
      <c r="B350" s="114"/>
      <c r="C350" s="83"/>
      <c r="D350" s="83"/>
    </row>
    <row r="351" spans="2:4" x14ac:dyDescent="0.25">
      <c r="B351" s="114"/>
      <c r="C351" s="83"/>
      <c r="D351" s="83"/>
    </row>
    <row r="352" spans="2:4" x14ac:dyDescent="0.25">
      <c r="B352" s="114"/>
      <c r="C352" s="83"/>
      <c r="D352" s="83"/>
    </row>
    <row r="353" spans="2:4" x14ac:dyDescent="0.25">
      <c r="B353" s="114"/>
      <c r="C353" s="83"/>
      <c r="D353" s="83"/>
    </row>
    <row r="354" spans="2:4" x14ac:dyDescent="0.25">
      <c r="B354" s="114"/>
      <c r="C354" s="83"/>
      <c r="D354" s="83"/>
    </row>
    <row r="355" spans="2:4" x14ac:dyDescent="0.25">
      <c r="B355" s="114"/>
      <c r="C355" s="83"/>
      <c r="D355" s="83"/>
    </row>
    <row r="356" spans="2:4" x14ac:dyDescent="0.25">
      <c r="B356" s="114"/>
      <c r="C356" s="83"/>
      <c r="D356" s="83"/>
    </row>
    <row r="357" spans="2:4" x14ac:dyDescent="0.25">
      <c r="B357" s="114"/>
      <c r="C357" s="83"/>
      <c r="D357" s="83"/>
    </row>
    <row r="358" spans="2:4" x14ac:dyDescent="0.25">
      <c r="B358" s="114"/>
      <c r="C358" s="83"/>
      <c r="D358" s="83"/>
    </row>
    <row r="359" spans="2:4" x14ac:dyDescent="0.25">
      <c r="B359" s="114"/>
      <c r="C359" s="83"/>
      <c r="D359" s="83"/>
    </row>
    <row r="360" spans="2:4" x14ac:dyDescent="0.25">
      <c r="B360" s="114"/>
      <c r="C360" s="83"/>
      <c r="D360" s="83"/>
    </row>
    <row r="361" spans="2:4" x14ac:dyDescent="0.25">
      <c r="B361" s="114"/>
      <c r="C361" s="83"/>
      <c r="D361" s="83"/>
    </row>
    <row r="362" spans="2:4" x14ac:dyDescent="0.25">
      <c r="B362" s="114"/>
      <c r="C362" s="83"/>
      <c r="D362" s="83"/>
    </row>
    <row r="363" spans="2:4" x14ac:dyDescent="0.25">
      <c r="B363" s="114"/>
      <c r="C363" s="83"/>
      <c r="D363" s="83"/>
    </row>
    <row r="364" spans="2:4" x14ac:dyDescent="0.25">
      <c r="B364" s="114"/>
      <c r="C364" s="83"/>
      <c r="D364" s="83"/>
    </row>
    <row r="365" spans="2:4" x14ac:dyDescent="0.25">
      <c r="B365" s="114"/>
      <c r="C365" s="83"/>
      <c r="D365" s="83"/>
    </row>
    <row r="366" spans="2:4" x14ac:dyDescent="0.25">
      <c r="B366" s="114"/>
      <c r="C366" s="83"/>
      <c r="D366" s="83"/>
    </row>
    <row r="367" spans="2:4" x14ac:dyDescent="0.25">
      <c r="B367" s="114"/>
      <c r="C367" s="83"/>
      <c r="D367" s="83"/>
    </row>
    <row r="368" spans="2:4" x14ac:dyDescent="0.25">
      <c r="B368" s="114"/>
      <c r="C368" s="83"/>
      <c r="D368" s="83"/>
    </row>
    <row r="369" spans="2:4" x14ac:dyDescent="0.25">
      <c r="B369" s="114"/>
      <c r="C369" s="83"/>
      <c r="D369" s="83"/>
    </row>
    <row r="370" spans="2:4" x14ac:dyDescent="0.25">
      <c r="B370" s="114"/>
      <c r="C370" s="83"/>
      <c r="D370" s="83"/>
    </row>
    <row r="371" spans="2:4" x14ac:dyDescent="0.25">
      <c r="B371" s="114"/>
      <c r="C371" s="83"/>
      <c r="D371" s="83"/>
    </row>
    <row r="372" spans="2:4" x14ac:dyDescent="0.25">
      <c r="B372" s="114"/>
      <c r="C372" s="83"/>
      <c r="D372" s="83"/>
    </row>
    <row r="373" spans="2:4" x14ac:dyDescent="0.25">
      <c r="B373" s="114"/>
      <c r="C373" s="83"/>
      <c r="D373" s="83"/>
    </row>
    <row r="374" spans="2:4" x14ac:dyDescent="0.25">
      <c r="B374" s="114"/>
      <c r="C374" s="83"/>
      <c r="D374" s="83"/>
    </row>
    <row r="375" spans="2:4" x14ac:dyDescent="0.25">
      <c r="B375" s="114"/>
      <c r="C375" s="83"/>
      <c r="D375" s="83"/>
    </row>
    <row r="376" spans="2:4" x14ac:dyDescent="0.25">
      <c r="B376" s="114"/>
      <c r="C376" s="83"/>
      <c r="D376" s="83"/>
    </row>
    <row r="377" spans="2:4" x14ac:dyDescent="0.25">
      <c r="B377" s="114"/>
      <c r="C377" s="83"/>
      <c r="D377" s="83"/>
    </row>
    <row r="378" spans="2:4" x14ac:dyDescent="0.25">
      <c r="B378" s="114"/>
      <c r="C378" s="83"/>
      <c r="D378" s="83"/>
    </row>
    <row r="379" spans="2:4" x14ac:dyDescent="0.25">
      <c r="B379" s="114"/>
      <c r="C379" s="83"/>
      <c r="D379" s="83"/>
    </row>
    <row r="380" spans="2:4" x14ac:dyDescent="0.25">
      <c r="B380" s="114"/>
      <c r="C380" s="83"/>
      <c r="D380" s="83"/>
    </row>
    <row r="381" spans="2:4" x14ac:dyDescent="0.25">
      <c r="B381" s="114"/>
      <c r="C381" s="83"/>
      <c r="D381" s="83"/>
    </row>
    <row r="382" spans="2:4" x14ac:dyDescent="0.25">
      <c r="B382" s="114"/>
      <c r="C382" s="83"/>
      <c r="D382" s="83"/>
    </row>
    <row r="383" spans="2:4" x14ac:dyDescent="0.25">
      <c r="B383" s="114"/>
      <c r="C383" s="83"/>
      <c r="D383" s="83"/>
    </row>
    <row r="384" spans="2:4" x14ac:dyDescent="0.25">
      <c r="B384" s="114"/>
      <c r="C384" s="83"/>
      <c r="D384" s="83"/>
    </row>
    <row r="385" spans="2:4" x14ac:dyDescent="0.25">
      <c r="B385" s="114"/>
      <c r="C385" s="83"/>
      <c r="D385" s="83"/>
    </row>
    <row r="386" spans="2:4" x14ac:dyDescent="0.25">
      <c r="B386" s="114"/>
      <c r="C386" s="83"/>
      <c r="D386" s="83"/>
    </row>
    <row r="387" spans="2:4" x14ac:dyDescent="0.25">
      <c r="B387" s="114"/>
      <c r="C387" s="83"/>
      <c r="D387" s="83"/>
    </row>
    <row r="388" spans="2:4" x14ac:dyDescent="0.25">
      <c r="B388" s="114"/>
      <c r="C388" s="83"/>
      <c r="D388" s="83"/>
    </row>
    <row r="389" spans="2:4" x14ac:dyDescent="0.25">
      <c r="B389" s="114"/>
      <c r="C389" s="83"/>
      <c r="D389" s="83"/>
    </row>
    <row r="390" spans="2:4" x14ac:dyDescent="0.25">
      <c r="B390" s="114"/>
      <c r="C390" s="83"/>
      <c r="D390" s="83"/>
    </row>
    <row r="391" spans="2:4" x14ac:dyDescent="0.25">
      <c r="B391" s="114"/>
      <c r="C391" s="83"/>
      <c r="D391" s="83"/>
    </row>
    <row r="392" spans="2:4" x14ac:dyDescent="0.25">
      <c r="B392" s="114"/>
      <c r="C392" s="83"/>
      <c r="D392" s="83"/>
    </row>
    <row r="393" spans="2:4" x14ac:dyDescent="0.25">
      <c r="B393" s="114"/>
      <c r="C393" s="83"/>
      <c r="D393" s="83"/>
    </row>
    <row r="394" spans="2:4" x14ac:dyDescent="0.25">
      <c r="B394" s="114"/>
      <c r="C394" s="83"/>
      <c r="D394" s="83"/>
    </row>
    <row r="395" spans="2:4" x14ac:dyDescent="0.25">
      <c r="B395" s="114"/>
      <c r="C395" s="83"/>
      <c r="D395" s="83"/>
    </row>
    <row r="396" spans="2:4" x14ac:dyDescent="0.25">
      <c r="B396" s="114"/>
      <c r="C396" s="83"/>
      <c r="D396" s="83"/>
    </row>
    <row r="397" spans="2:4" x14ac:dyDescent="0.25">
      <c r="B397" s="114"/>
      <c r="C397" s="83"/>
      <c r="D397" s="83"/>
    </row>
    <row r="398" spans="2:4" x14ac:dyDescent="0.25">
      <c r="B398" s="114"/>
      <c r="C398" s="83"/>
      <c r="D398" s="83"/>
    </row>
    <row r="399" spans="2:4" x14ac:dyDescent="0.25">
      <c r="B399" s="114"/>
      <c r="C399" s="83"/>
      <c r="D399" s="83"/>
    </row>
    <row r="400" spans="2:4" x14ac:dyDescent="0.25">
      <c r="B400" s="114"/>
      <c r="C400" s="83"/>
      <c r="D400" s="83"/>
    </row>
    <row r="401" spans="2:4" x14ac:dyDescent="0.25">
      <c r="B401" s="114"/>
      <c r="C401" s="83"/>
      <c r="D401" s="83"/>
    </row>
    <row r="402" spans="2:4" x14ac:dyDescent="0.25">
      <c r="B402" s="114"/>
      <c r="C402" s="83"/>
      <c r="D402" s="83"/>
    </row>
    <row r="403" spans="2:4" x14ac:dyDescent="0.25">
      <c r="B403" s="114"/>
      <c r="C403" s="83"/>
      <c r="D403" s="83"/>
    </row>
    <row r="404" spans="2:4" x14ac:dyDescent="0.25">
      <c r="B404" s="114"/>
      <c r="C404" s="83"/>
      <c r="D404" s="83"/>
    </row>
    <row r="405" spans="2:4" x14ac:dyDescent="0.25">
      <c r="B405" s="114"/>
      <c r="C405" s="83"/>
      <c r="D405" s="83"/>
    </row>
    <row r="406" spans="2:4" x14ac:dyDescent="0.25">
      <c r="B406" s="114"/>
      <c r="C406" s="83"/>
      <c r="D406" s="83"/>
    </row>
    <row r="407" spans="2:4" x14ac:dyDescent="0.25">
      <c r="B407" s="114"/>
      <c r="C407" s="83"/>
      <c r="D407" s="83"/>
    </row>
    <row r="408" spans="2:4" x14ac:dyDescent="0.25">
      <c r="B408" s="114"/>
      <c r="C408" s="83"/>
      <c r="D408" s="83"/>
    </row>
    <row r="409" spans="2:4" x14ac:dyDescent="0.25">
      <c r="B409" s="114"/>
      <c r="C409" s="83"/>
      <c r="D409" s="83"/>
    </row>
    <row r="410" spans="2:4" x14ac:dyDescent="0.25">
      <c r="B410" s="114"/>
      <c r="C410" s="83"/>
      <c r="D410" s="83"/>
    </row>
    <row r="411" spans="2:4" x14ac:dyDescent="0.25">
      <c r="B411" s="114"/>
      <c r="C411" s="83"/>
      <c r="D411" s="83"/>
    </row>
    <row r="412" spans="2:4" x14ac:dyDescent="0.25">
      <c r="B412" s="114"/>
      <c r="C412" s="83"/>
      <c r="D412" s="83"/>
    </row>
    <row r="413" spans="2:4" x14ac:dyDescent="0.25">
      <c r="B413" s="114"/>
      <c r="C413" s="83"/>
      <c r="D413" s="83"/>
    </row>
    <row r="414" spans="2:4" x14ac:dyDescent="0.25">
      <c r="B414" s="114"/>
      <c r="C414" s="83"/>
      <c r="D414" s="83"/>
    </row>
    <row r="415" spans="2:4" x14ac:dyDescent="0.25">
      <c r="B415" s="114"/>
      <c r="C415" s="83"/>
      <c r="D415" s="83"/>
    </row>
    <row r="416" spans="2:4" x14ac:dyDescent="0.25">
      <c r="B416" s="114"/>
      <c r="C416" s="83"/>
      <c r="D416" s="83"/>
    </row>
    <row r="417" spans="2:4" x14ac:dyDescent="0.25">
      <c r="B417" s="114"/>
      <c r="C417" s="83"/>
      <c r="D417" s="83"/>
    </row>
    <row r="418" spans="2:4" x14ac:dyDescent="0.25">
      <c r="B418" s="114"/>
      <c r="C418" s="83"/>
      <c r="D418" s="83"/>
    </row>
    <row r="419" spans="2:4" x14ac:dyDescent="0.25">
      <c r="B419" s="114"/>
      <c r="C419" s="83"/>
      <c r="D419" s="83"/>
    </row>
    <row r="420" spans="2:4" x14ac:dyDescent="0.25">
      <c r="B420" s="114"/>
      <c r="C420" s="83"/>
      <c r="D420" s="83"/>
    </row>
    <row r="421" spans="2:4" x14ac:dyDescent="0.25">
      <c r="B421" s="114"/>
      <c r="C421" s="83"/>
      <c r="D421" s="83"/>
    </row>
    <row r="422" spans="2:4" x14ac:dyDescent="0.25">
      <c r="B422" s="114"/>
      <c r="C422" s="83"/>
      <c r="D422" s="83"/>
    </row>
    <row r="423" spans="2:4" x14ac:dyDescent="0.25">
      <c r="B423" s="114"/>
      <c r="C423" s="83"/>
      <c r="D423" s="83"/>
    </row>
    <row r="424" spans="2:4" x14ac:dyDescent="0.25">
      <c r="B424" s="114"/>
      <c r="C424" s="83"/>
      <c r="D424" s="83"/>
    </row>
    <row r="425" spans="2:4" x14ac:dyDescent="0.25">
      <c r="B425" s="114"/>
      <c r="C425" s="83"/>
      <c r="D425" s="83"/>
    </row>
    <row r="426" spans="2:4" x14ac:dyDescent="0.25">
      <c r="B426" s="114"/>
      <c r="C426" s="83"/>
      <c r="D426" s="83"/>
    </row>
    <row r="427" spans="2:4" x14ac:dyDescent="0.25">
      <c r="B427" s="114"/>
      <c r="C427" s="83"/>
      <c r="D427" s="83"/>
    </row>
    <row r="428" spans="2:4" x14ac:dyDescent="0.25">
      <c r="B428" s="114"/>
      <c r="C428" s="83"/>
      <c r="D428" s="83"/>
    </row>
    <row r="429" spans="2:4" x14ac:dyDescent="0.25">
      <c r="B429" s="114"/>
      <c r="C429" s="83"/>
      <c r="D429" s="83"/>
    </row>
    <row r="430" spans="2:4" x14ac:dyDescent="0.25">
      <c r="B430" s="114"/>
      <c r="C430" s="83"/>
      <c r="D430" s="83"/>
    </row>
    <row r="431" spans="2:4" x14ac:dyDescent="0.25">
      <c r="B431" s="114"/>
      <c r="C431" s="83"/>
      <c r="D431" s="83"/>
    </row>
    <row r="432" spans="2:4" x14ac:dyDescent="0.25">
      <c r="B432" s="114"/>
      <c r="C432" s="83"/>
      <c r="D432" s="83"/>
    </row>
    <row r="433" spans="2:4" x14ac:dyDescent="0.25">
      <c r="B433" s="114"/>
      <c r="C433" s="83"/>
      <c r="D433" s="83"/>
    </row>
    <row r="434" spans="2:4" x14ac:dyDescent="0.25">
      <c r="B434" s="114"/>
      <c r="C434" s="83"/>
      <c r="D434" s="83"/>
    </row>
    <row r="435" spans="2:4" x14ac:dyDescent="0.25">
      <c r="B435" s="114"/>
      <c r="C435" s="83"/>
      <c r="D435" s="83"/>
    </row>
    <row r="436" spans="2:4" x14ac:dyDescent="0.25">
      <c r="B436" s="114"/>
      <c r="C436" s="83"/>
      <c r="D436" s="83"/>
    </row>
    <row r="437" spans="2:4" x14ac:dyDescent="0.25">
      <c r="B437" s="114"/>
      <c r="C437" s="83"/>
      <c r="D437" s="83"/>
    </row>
    <row r="438" spans="2:4" x14ac:dyDescent="0.25">
      <c r="B438" s="114"/>
      <c r="C438" s="83"/>
      <c r="D438" s="83"/>
    </row>
    <row r="439" spans="2:4" x14ac:dyDescent="0.25">
      <c r="B439" s="114"/>
      <c r="C439" s="83"/>
      <c r="D439" s="83"/>
    </row>
    <row r="440" spans="2:4" x14ac:dyDescent="0.25">
      <c r="B440" s="114"/>
      <c r="C440" s="83"/>
      <c r="D440" s="83"/>
    </row>
    <row r="441" spans="2:4" x14ac:dyDescent="0.25">
      <c r="B441" s="114"/>
      <c r="C441" s="83"/>
      <c r="D441" s="83"/>
    </row>
    <row r="442" spans="2:4" x14ac:dyDescent="0.25">
      <c r="B442" s="114"/>
      <c r="C442" s="83"/>
      <c r="D442" s="83"/>
    </row>
    <row r="443" spans="2:4" x14ac:dyDescent="0.25">
      <c r="B443" s="114"/>
      <c r="C443" s="83"/>
      <c r="D443" s="83"/>
    </row>
    <row r="444" spans="2:4" x14ac:dyDescent="0.25">
      <c r="B444" s="114"/>
      <c r="C444" s="83"/>
      <c r="D444" s="83"/>
    </row>
    <row r="445" spans="2:4" x14ac:dyDescent="0.25">
      <c r="B445" s="114"/>
      <c r="C445" s="83"/>
      <c r="D445" s="83"/>
    </row>
    <row r="446" spans="2:4" x14ac:dyDescent="0.25">
      <c r="B446" s="114"/>
      <c r="C446" s="83"/>
      <c r="D446" s="83"/>
    </row>
    <row r="447" spans="2:4" x14ac:dyDescent="0.25">
      <c r="B447" s="114"/>
      <c r="C447" s="83"/>
      <c r="D447" s="83"/>
    </row>
    <row r="448" spans="2:4" x14ac:dyDescent="0.25">
      <c r="B448" s="114"/>
      <c r="C448" s="83"/>
      <c r="D448" s="83"/>
    </row>
    <row r="449" spans="2:4" x14ac:dyDescent="0.25">
      <c r="B449" s="114"/>
      <c r="C449" s="83"/>
      <c r="D449" s="83"/>
    </row>
    <row r="450" spans="2:4" x14ac:dyDescent="0.25">
      <c r="B450" s="114"/>
      <c r="C450" s="83"/>
      <c r="D450" s="83"/>
    </row>
    <row r="451" spans="2:4" x14ac:dyDescent="0.25">
      <c r="B451" s="114"/>
      <c r="C451" s="83"/>
      <c r="D451" s="83"/>
    </row>
    <row r="452" spans="2:4" x14ac:dyDescent="0.25">
      <c r="B452" s="114"/>
      <c r="C452" s="83"/>
      <c r="D452" s="83"/>
    </row>
    <row r="453" spans="2:4" x14ac:dyDescent="0.25">
      <c r="B453" s="114"/>
      <c r="C453" s="83"/>
      <c r="D453" s="83"/>
    </row>
    <row r="454" spans="2:4" x14ac:dyDescent="0.25">
      <c r="B454" s="114"/>
      <c r="C454" s="83"/>
      <c r="D454" s="83"/>
    </row>
    <row r="455" spans="2:4" x14ac:dyDescent="0.25">
      <c r="B455" s="114"/>
      <c r="C455" s="83"/>
      <c r="D455" s="83"/>
    </row>
    <row r="456" spans="2:4" x14ac:dyDescent="0.25">
      <c r="B456" s="114"/>
      <c r="C456" s="83"/>
      <c r="D456" s="83"/>
    </row>
    <row r="457" spans="2:4" x14ac:dyDescent="0.25">
      <c r="B457" s="114"/>
      <c r="C457" s="83"/>
      <c r="D457" s="83"/>
    </row>
    <row r="458" spans="2:4" x14ac:dyDescent="0.25">
      <c r="B458" s="114"/>
      <c r="C458" s="83"/>
      <c r="D458" s="83"/>
    </row>
    <row r="459" spans="2:4" x14ac:dyDescent="0.25">
      <c r="B459" s="114"/>
      <c r="C459" s="83"/>
      <c r="D459" s="83"/>
    </row>
    <row r="460" spans="2:4" x14ac:dyDescent="0.25">
      <c r="B460" s="114"/>
      <c r="C460" s="83"/>
      <c r="D460" s="83"/>
    </row>
    <row r="461" spans="2:4" x14ac:dyDescent="0.25">
      <c r="B461" s="114"/>
      <c r="C461" s="83"/>
      <c r="D461" s="83"/>
    </row>
    <row r="462" spans="2:4" x14ac:dyDescent="0.25">
      <c r="B462" s="114"/>
      <c r="C462" s="83"/>
      <c r="D462" s="83"/>
    </row>
    <row r="463" spans="2:4" x14ac:dyDescent="0.25">
      <c r="B463" s="114"/>
      <c r="C463" s="83"/>
      <c r="D463" s="83"/>
    </row>
    <row r="464" spans="2:4" x14ac:dyDescent="0.25">
      <c r="B464" s="114"/>
      <c r="C464" s="83"/>
      <c r="D464" s="83"/>
    </row>
    <row r="465" spans="2:4" x14ac:dyDescent="0.25">
      <c r="B465" s="114"/>
      <c r="C465" s="83"/>
      <c r="D465" s="83"/>
    </row>
    <row r="466" spans="2:4" x14ac:dyDescent="0.25">
      <c r="B466" s="114"/>
      <c r="C466" s="83"/>
      <c r="D466" s="83"/>
    </row>
    <row r="467" spans="2:4" x14ac:dyDescent="0.25">
      <c r="B467" s="114"/>
      <c r="C467" s="83"/>
      <c r="D467" s="83"/>
    </row>
    <row r="468" spans="2:4" x14ac:dyDescent="0.25">
      <c r="B468" s="114"/>
      <c r="C468" s="83"/>
      <c r="D468" s="83"/>
    </row>
    <row r="469" spans="2:4" x14ac:dyDescent="0.25">
      <c r="B469" s="114"/>
      <c r="C469" s="83"/>
      <c r="D469" s="83"/>
    </row>
    <row r="470" spans="2:4" x14ac:dyDescent="0.25">
      <c r="B470" s="114"/>
      <c r="C470" s="83"/>
      <c r="D470" s="83"/>
    </row>
    <row r="471" spans="2:4" x14ac:dyDescent="0.25">
      <c r="B471" s="114"/>
      <c r="C471" s="83"/>
      <c r="D471" s="83"/>
    </row>
    <row r="472" spans="2:4" x14ac:dyDescent="0.25">
      <c r="B472" s="114"/>
      <c r="C472" s="83"/>
      <c r="D472" s="83"/>
    </row>
    <row r="473" spans="2:4" x14ac:dyDescent="0.25">
      <c r="B473" s="114"/>
      <c r="C473" s="83"/>
      <c r="D473" s="83"/>
    </row>
    <row r="474" spans="2:4" x14ac:dyDescent="0.25">
      <c r="B474" s="114"/>
      <c r="C474" s="83"/>
      <c r="D474" s="83"/>
    </row>
    <row r="475" spans="2:4" x14ac:dyDescent="0.25">
      <c r="B475" s="114"/>
      <c r="C475" s="83"/>
      <c r="D475" s="83"/>
    </row>
    <row r="476" spans="2:4" x14ac:dyDescent="0.25">
      <c r="B476" s="114"/>
      <c r="C476" s="83"/>
      <c r="D476" s="83"/>
    </row>
    <row r="477" spans="2:4" x14ac:dyDescent="0.25">
      <c r="B477" s="114"/>
      <c r="C477" s="83"/>
      <c r="D477" s="83"/>
    </row>
    <row r="478" spans="2:4" x14ac:dyDescent="0.25">
      <c r="B478" s="114"/>
      <c r="C478" s="83"/>
      <c r="D478" s="83"/>
    </row>
    <row r="479" spans="2:4" x14ac:dyDescent="0.25">
      <c r="B479" s="114"/>
      <c r="C479" s="83"/>
      <c r="D479" s="83"/>
    </row>
    <row r="480" spans="2:4" x14ac:dyDescent="0.25">
      <c r="B480" s="114"/>
      <c r="C480" s="83"/>
      <c r="D480" s="83"/>
    </row>
    <row r="481" spans="2:4" x14ac:dyDescent="0.25">
      <c r="B481" s="114"/>
      <c r="C481" s="83"/>
      <c r="D481" s="83"/>
    </row>
    <row r="482" spans="2:4" x14ac:dyDescent="0.25">
      <c r="B482" s="114"/>
      <c r="C482" s="83"/>
      <c r="D482" s="83"/>
    </row>
    <row r="483" spans="2:4" x14ac:dyDescent="0.25">
      <c r="B483" s="114"/>
      <c r="C483" s="83"/>
      <c r="D483" s="83"/>
    </row>
    <row r="484" spans="2:4" x14ac:dyDescent="0.25">
      <c r="B484" s="114"/>
      <c r="C484" s="83"/>
      <c r="D484" s="83"/>
    </row>
    <row r="485" spans="2:4" x14ac:dyDescent="0.25">
      <c r="B485" s="114"/>
      <c r="C485" s="83"/>
      <c r="D485" s="83"/>
    </row>
    <row r="486" spans="2:4" x14ac:dyDescent="0.25">
      <c r="B486" s="114"/>
      <c r="C486" s="83"/>
      <c r="D486" s="83"/>
    </row>
    <row r="487" spans="2:4" x14ac:dyDescent="0.25">
      <c r="B487" s="114"/>
      <c r="C487" s="83"/>
      <c r="D487" s="83"/>
    </row>
    <row r="488" spans="2:4" x14ac:dyDescent="0.25">
      <c r="B488" s="114"/>
      <c r="C488" s="83"/>
      <c r="D488" s="83"/>
    </row>
    <row r="489" spans="2:4" x14ac:dyDescent="0.25">
      <c r="B489" s="114"/>
      <c r="C489" s="83"/>
      <c r="D489" s="83"/>
    </row>
  </sheetData>
  <sheetProtection sheet="1" objects="1" scenarios="1" selectLockedCells="1"/>
  <mergeCells count="25">
    <mergeCell ref="A1:I1"/>
    <mergeCell ref="B37:I37"/>
    <mergeCell ref="B38:I38"/>
    <mergeCell ref="B39:I39"/>
    <mergeCell ref="B80:I80"/>
    <mergeCell ref="B117:I117"/>
    <mergeCell ref="B118:I118"/>
    <mergeCell ref="B119:I119"/>
    <mergeCell ref="B40:I40"/>
    <mergeCell ref="B77:I77"/>
    <mergeCell ref="B78:I78"/>
    <mergeCell ref="B79:I79"/>
    <mergeCell ref="B160:I160"/>
    <mergeCell ref="B197:I197"/>
    <mergeCell ref="B198:I198"/>
    <mergeCell ref="B199:I199"/>
    <mergeCell ref="B120:I120"/>
    <mergeCell ref="B157:I157"/>
    <mergeCell ref="B158:I158"/>
    <mergeCell ref="B159:I159"/>
    <mergeCell ref="B240:I240"/>
    <mergeCell ref="B200:I200"/>
    <mergeCell ref="B237:I237"/>
    <mergeCell ref="B238:I238"/>
    <mergeCell ref="B239:I239"/>
  </mergeCells>
  <phoneticPr fontId="3" type="noConversion"/>
  <pageMargins left="0.75" right="0.75" top="1" bottom="1" header="0.5" footer="0.5"/>
  <pageSetup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20"/>
  <sheetViews>
    <sheetView workbookViewId="0">
      <selection activeCell="E4" sqref="E4"/>
    </sheetView>
  </sheetViews>
  <sheetFormatPr defaultColWidth="8.88671875" defaultRowHeight="15" x14ac:dyDescent="0.25"/>
  <cols>
    <col min="1" max="1" width="9.109375" style="75" customWidth="1"/>
    <col min="2" max="2" width="31.33203125" style="116" customWidth="1"/>
    <col min="3" max="3" width="14.33203125" style="95" customWidth="1"/>
    <col min="4" max="4" width="6.109375" style="95" customWidth="1"/>
    <col min="5" max="5" width="14.33203125" style="95" customWidth="1"/>
    <col min="6" max="6" width="11.33203125" style="95" customWidth="1"/>
    <col min="7" max="7" width="19.109375" style="83" customWidth="1"/>
    <col min="8" max="9" width="8.88671875" style="96" customWidth="1"/>
    <col min="10" max="10" width="8.88671875" style="96" hidden="1" customWidth="1"/>
    <col min="11" max="74" width="8.88671875" style="96" customWidth="1"/>
    <col min="75" max="16384" width="8.88671875" style="75"/>
  </cols>
  <sheetData>
    <row r="1" spans="1:74" customFormat="1" ht="32.25" customHeight="1" x14ac:dyDescent="0.4">
      <c r="A1" s="578" t="s">
        <v>72</v>
      </c>
      <c r="B1" s="578"/>
      <c r="C1" s="578"/>
      <c r="D1" s="578"/>
      <c r="E1" s="578"/>
      <c r="F1" s="578"/>
      <c r="G1" s="578"/>
      <c r="H1" s="274"/>
      <c r="I1" s="274"/>
      <c r="J1" s="274"/>
      <c r="K1" s="274"/>
      <c r="L1" s="274"/>
      <c r="M1" s="274"/>
      <c r="N1" s="274"/>
      <c r="O1" s="274"/>
      <c r="P1" s="274"/>
      <c r="Q1" s="274"/>
      <c r="R1" s="274"/>
    </row>
    <row r="2" spans="1:74" s="52" customFormat="1" ht="21" x14ac:dyDescent="0.4">
      <c r="B2" s="593" t="s">
        <v>239</v>
      </c>
      <c r="C2" s="594"/>
      <c r="D2" s="594"/>
      <c r="E2" s="594"/>
      <c r="F2" s="594"/>
      <c r="G2" s="595"/>
      <c r="H2" s="51"/>
      <c r="I2" s="51"/>
      <c r="J2" s="51">
        <v>4</v>
      </c>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row>
    <row r="3" spans="1:74" s="56" customFormat="1" ht="22.5" customHeight="1" thickBot="1" x14ac:dyDescent="0.35">
      <c r="A3" s="61"/>
      <c r="B3" s="59"/>
      <c r="C3" s="404" t="s">
        <v>283</v>
      </c>
      <c r="D3" s="54"/>
      <c r="E3" s="54"/>
      <c r="F3" s="54"/>
      <c r="G3" s="334"/>
      <c r="H3" s="55"/>
      <c r="I3" s="55"/>
      <c r="J3" s="55" t="s">
        <v>284</v>
      </c>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row>
    <row r="4" spans="1:74" s="120" customFormat="1" ht="16.2" thickBot="1" x14ac:dyDescent="0.35">
      <c r="B4" s="596" t="s">
        <v>240</v>
      </c>
      <c r="C4" s="597"/>
      <c r="D4" s="597"/>
      <c r="E4" s="547"/>
      <c r="F4" s="366"/>
      <c r="G4" s="367"/>
      <c r="H4" s="57"/>
      <c r="I4" s="57"/>
      <c r="J4" s="55" t="s">
        <v>285</v>
      </c>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row>
    <row r="5" spans="1:74" s="56" customFormat="1" ht="16.2" thickBot="1" x14ac:dyDescent="0.35">
      <c r="A5" s="61"/>
      <c r="B5" s="59"/>
      <c r="C5" s="54"/>
      <c r="D5" s="54"/>
      <c r="E5" s="54"/>
      <c r="F5" s="54"/>
      <c r="G5" s="334"/>
      <c r="H5" s="55"/>
      <c r="I5" s="55"/>
      <c r="J5" s="55" t="s">
        <v>286</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row>
    <row r="6" spans="1:74" s="122" customFormat="1" ht="16.2" thickBot="1" x14ac:dyDescent="0.35">
      <c r="B6" s="346" t="s">
        <v>241</v>
      </c>
      <c r="C6" s="341"/>
      <c r="D6" s="341"/>
      <c r="E6" s="341"/>
      <c r="F6" s="341"/>
      <c r="G6" s="548">
        <f>E4/12</f>
        <v>0</v>
      </c>
      <c r="H6" s="70"/>
      <c r="I6" s="70"/>
      <c r="J6" s="55" t="s">
        <v>287</v>
      </c>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row>
    <row r="7" spans="1:74" s="56" customFormat="1" ht="15.6" x14ac:dyDescent="0.3">
      <c r="A7" s="61"/>
      <c r="B7" s="343"/>
      <c r="C7" s="344"/>
      <c r="D7" s="344"/>
      <c r="E7" s="344"/>
      <c r="F7" s="344"/>
      <c r="G7" s="345"/>
      <c r="H7" s="55"/>
      <c r="I7" s="55"/>
      <c r="J7" s="55" t="s">
        <v>288</v>
      </c>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row>
    <row r="8" spans="1:74" ht="15.6" x14ac:dyDescent="0.3">
      <c r="B8" s="347" t="s">
        <v>222</v>
      </c>
      <c r="C8" s="341"/>
      <c r="D8" s="341"/>
      <c r="E8" s="341"/>
      <c r="F8" s="341"/>
      <c r="G8" s="549">
        <f>$G$6*IF(ISERROR(HLOOKUP($E$4,_GPF4,3,TRUE)),'Percentage Guide'!C6,HLOOKUP($E$4,CHOOSE($J$2,_GPF6,_GPF4,_GPF2,GPSA,GPSR,GPSC),3,TRUE))</f>
        <v>0</v>
      </c>
      <c r="J8" s="55" t="s">
        <v>289</v>
      </c>
    </row>
    <row r="9" spans="1:74" s="56" customFormat="1" ht="15.6" x14ac:dyDescent="0.3">
      <c r="A9" s="61"/>
      <c r="B9" s="343"/>
      <c r="C9" s="344"/>
      <c r="D9" s="344"/>
      <c r="E9" s="344"/>
      <c r="F9" s="344"/>
      <c r="G9" s="34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row>
    <row r="10" spans="1:74" ht="15.6" x14ac:dyDescent="0.3">
      <c r="B10" s="347" t="s">
        <v>242</v>
      </c>
      <c r="C10" s="341"/>
      <c r="D10" s="341"/>
      <c r="E10" s="341"/>
      <c r="F10" s="341"/>
      <c r="G10" s="549">
        <f>$G$6*IF(ISERROR(HLOOKUP($E$4,_GPF4,5,TRUE)),'Percentage Guide'!C8,HLOOKUP($E$4,CHOOSE($J$2,_GPF6,_GPF4,_GPF2,GPSA,GPSR,GPSC),5,TRUE))</f>
        <v>0</v>
      </c>
    </row>
    <row r="11" spans="1:74" s="56" customFormat="1" ht="16.2" thickBot="1" x14ac:dyDescent="0.35">
      <c r="A11" s="61"/>
      <c r="B11" s="343"/>
      <c r="C11" s="344"/>
      <c r="D11" s="344"/>
      <c r="E11" s="344"/>
      <c r="F11" s="344"/>
      <c r="G11" s="34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row>
    <row r="12" spans="1:74" s="122" customFormat="1" ht="16.2" thickBot="1" x14ac:dyDescent="0.35">
      <c r="B12" s="346" t="s">
        <v>216</v>
      </c>
      <c r="C12" s="341"/>
      <c r="D12" s="341"/>
      <c r="E12" s="341"/>
      <c r="F12" s="341"/>
      <c r="G12" s="548">
        <f>G6-G8-G10</f>
        <v>0</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row>
    <row r="13" spans="1:74" ht="15.6" x14ac:dyDescent="0.3">
      <c r="B13" s="169"/>
      <c r="C13" s="83"/>
      <c r="D13" s="83"/>
      <c r="E13" s="83"/>
      <c r="F13" s="83"/>
      <c r="G13" s="335"/>
    </row>
    <row r="14" spans="1:74" s="179" customFormat="1" ht="17.399999999999999" x14ac:dyDescent="0.3">
      <c r="A14" s="285"/>
      <c r="B14" s="357" t="s">
        <v>87</v>
      </c>
      <c r="C14" s="364" t="s">
        <v>243</v>
      </c>
      <c r="D14" s="364"/>
      <c r="E14" s="364" t="s">
        <v>216</v>
      </c>
      <c r="F14" s="364"/>
      <c r="G14" s="365" t="s">
        <v>94</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74" s="96" customFormat="1" ht="12.6" customHeight="1" x14ac:dyDescent="0.25">
      <c r="B15" s="220"/>
      <c r="C15" s="83"/>
      <c r="D15" s="83"/>
      <c r="E15" s="83"/>
      <c r="F15" s="83"/>
      <c r="G15" s="335"/>
    </row>
    <row r="16" spans="1:74" s="122" customFormat="1" ht="15.6" x14ac:dyDescent="0.25">
      <c r="B16" s="348" t="s">
        <v>225</v>
      </c>
      <c r="C16" s="340">
        <f>IF(ISERROR(HLOOKUP($E$4,_GPF4,10,TRUE)),'Percentage Guide'!C13,HLOOKUP($E$4,CHOOSE($J$2,_GPF6,_GPF4,_GPF2,GPSA,GPSR,GPSC),10,TRUE))</f>
        <v>0.38</v>
      </c>
      <c r="D16" s="349" t="s">
        <v>244</v>
      </c>
      <c r="E16" s="551">
        <f>$G$12</f>
        <v>0</v>
      </c>
      <c r="F16" s="350" t="s">
        <v>54</v>
      </c>
      <c r="G16" s="550">
        <f>C16*E16</f>
        <v>0</v>
      </c>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row>
    <row r="17" spans="1:74" s="56" customFormat="1" ht="15.6" x14ac:dyDescent="0.3">
      <c r="A17" s="61"/>
      <c r="B17" s="352"/>
      <c r="C17" s="353"/>
      <c r="D17" s="344"/>
      <c r="E17" s="406"/>
      <c r="F17" s="344"/>
      <c r="G17" s="34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row>
    <row r="18" spans="1:74" ht="15.6" x14ac:dyDescent="0.3">
      <c r="B18" s="352" t="s">
        <v>226</v>
      </c>
      <c r="C18" s="340">
        <f>IF(ISERROR(HLOOKUP($E$4,_GPF4,12,TRUE)),'Percentage Guide'!C15,HLOOKUP($E$4,CHOOSE($J$2,_GPF6,_GPF4,_GPF2,GPSA,GPSR,GPSC),12,TRUE))</f>
        <v>0.15</v>
      </c>
      <c r="D18" s="349" t="s">
        <v>244</v>
      </c>
      <c r="E18" s="405">
        <f>$G$12</f>
        <v>0</v>
      </c>
      <c r="F18" s="350" t="s">
        <v>54</v>
      </c>
      <c r="G18" s="550">
        <f>C18*E18</f>
        <v>0</v>
      </c>
    </row>
    <row r="19" spans="1:74" ht="15.6" x14ac:dyDescent="0.3">
      <c r="B19" s="352"/>
      <c r="C19" s="354"/>
      <c r="D19" s="349"/>
      <c r="E19" s="405"/>
      <c r="F19" s="349"/>
      <c r="G19" s="355"/>
    </row>
    <row r="20" spans="1:74" ht="15.6" x14ac:dyDescent="0.3">
      <c r="B20" s="352" t="s">
        <v>227</v>
      </c>
      <c r="C20" s="340">
        <f>IF(ISERROR(HLOOKUP($E$4,_GPF4,14,TRUE)),'Percentage Guide'!C17,HLOOKUP($E$4,CHOOSE($J$2,_GPF6,_GPF4,_GPF2,GPSA,GPSR,GPSC),14,TRUE))</f>
        <v>0.14000000000000001</v>
      </c>
      <c r="D20" s="349" t="s">
        <v>244</v>
      </c>
      <c r="E20" s="405">
        <f>$G$12</f>
        <v>0</v>
      </c>
      <c r="F20" s="350" t="s">
        <v>54</v>
      </c>
      <c r="G20" s="351">
        <f>C20*E20</f>
        <v>0</v>
      </c>
    </row>
    <row r="21" spans="1:74" ht="15.6" x14ac:dyDescent="0.3">
      <c r="B21" s="352"/>
      <c r="C21" s="354"/>
      <c r="D21" s="349"/>
      <c r="E21" s="405"/>
      <c r="F21" s="349"/>
      <c r="G21" s="355"/>
    </row>
    <row r="22" spans="1:74" ht="15.6" x14ac:dyDescent="0.3">
      <c r="B22" s="352" t="s">
        <v>228</v>
      </c>
      <c r="C22" s="340">
        <f>IF(ISERROR(HLOOKUP($E$4,_GPF4,16,TRUE)),'Percentage Guide'!C19,HLOOKUP($E$4,CHOOSE($J$2,_GPF6,_GPF4,_GPF2,GPSA,GPSR,GPSC),16,TRUE))</f>
        <v>0.05</v>
      </c>
      <c r="D22" s="349" t="s">
        <v>244</v>
      </c>
      <c r="E22" s="405">
        <f>$G$12</f>
        <v>0</v>
      </c>
      <c r="F22" s="350" t="s">
        <v>54</v>
      </c>
      <c r="G22" s="351">
        <f>C22*E22</f>
        <v>0</v>
      </c>
    </row>
    <row r="23" spans="1:74" ht="15.6" x14ac:dyDescent="0.3">
      <c r="B23" s="352"/>
      <c r="C23" s="354"/>
      <c r="D23" s="349"/>
      <c r="E23" s="405"/>
      <c r="F23" s="349"/>
      <c r="G23" s="355"/>
    </row>
    <row r="24" spans="1:74" s="122" customFormat="1" ht="14.4" customHeight="1" x14ac:dyDescent="0.25">
      <c r="B24" s="348" t="s">
        <v>229</v>
      </c>
      <c r="C24" s="340">
        <f>IF(ISERROR(HLOOKUP($E$4,_GPF4,18,TRUE)),'Percentage Guide'!C21,HLOOKUP($E$4,CHOOSE($J$2,_GPF6,_GPF4,_GPF2,GPSA,GPSR,GPSC),18,TRUE))</f>
        <v>0.05</v>
      </c>
      <c r="D24" s="349" t="s">
        <v>244</v>
      </c>
      <c r="E24" s="405">
        <f>$G$12</f>
        <v>0</v>
      </c>
      <c r="F24" s="350" t="s">
        <v>54</v>
      </c>
      <c r="G24" s="351">
        <f>C24*E24</f>
        <v>0</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row>
    <row r="25" spans="1:74" s="122" customFormat="1" ht="14.4" customHeight="1" x14ac:dyDescent="0.25">
      <c r="B25" s="348"/>
      <c r="C25" s="354"/>
      <c r="D25" s="349"/>
      <c r="E25" s="405"/>
      <c r="F25" s="349"/>
      <c r="G25" s="355"/>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row>
    <row r="26" spans="1:74" ht="15.6" x14ac:dyDescent="0.3">
      <c r="B26" s="352" t="s">
        <v>230</v>
      </c>
      <c r="C26" s="340">
        <f>IF(ISERROR(HLOOKUP($E$4,_GPF4,20,TRUE)),'Percentage Guide'!C23,HLOOKUP($E$4,CHOOSE($J$2,_GPF6,_GPF4,_GPF2,GPSA,GPSR,GPSC),20,TRUE))</f>
        <v>0.03</v>
      </c>
      <c r="D26" s="349" t="s">
        <v>244</v>
      </c>
      <c r="E26" s="405">
        <f>$G$12</f>
        <v>0</v>
      </c>
      <c r="F26" s="350" t="s">
        <v>54</v>
      </c>
      <c r="G26" s="351">
        <f>C26*E26</f>
        <v>0</v>
      </c>
    </row>
    <row r="27" spans="1:74" ht="15.6" x14ac:dyDescent="0.3">
      <c r="B27" s="352"/>
      <c r="C27" s="354"/>
      <c r="D27" s="349"/>
      <c r="E27" s="405"/>
      <c r="F27" s="349"/>
      <c r="G27" s="355"/>
    </row>
    <row r="28" spans="1:74" ht="15.6" x14ac:dyDescent="0.3">
      <c r="B28" s="352" t="s">
        <v>148</v>
      </c>
      <c r="C28" s="340">
        <f>IF(ISERROR(HLOOKUP($E$4,_GPF4,22,TRUE)),'Percentage Guide'!C25,HLOOKUP($E$4,CHOOSE($J$2,_GPF6,_GPF4,_GPF2,GPSA,GPSR,GPSC),22,TRUE))</f>
        <v>0.05</v>
      </c>
      <c r="D28" s="349" t="s">
        <v>244</v>
      </c>
      <c r="E28" s="405">
        <f>$G$12</f>
        <v>0</v>
      </c>
      <c r="F28" s="350" t="s">
        <v>54</v>
      </c>
      <c r="G28" s="351">
        <f>C28*E28</f>
        <v>0</v>
      </c>
    </row>
    <row r="29" spans="1:74" ht="15.6" x14ac:dyDescent="0.3">
      <c r="B29" s="343"/>
      <c r="C29" s="354"/>
      <c r="D29" s="349"/>
      <c r="E29" s="405"/>
      <c r="F29" s="349"/>
      <c r="G29" s="355"/>
    </row>
    <row r="30" spans="1:74" ht="15.6" x14ac:dyDescent="0.3">
      <c r="B30" s="343" t="s">
        <v>231</v>
      </c>
      <c r="C30" s="340">
        <f>IF(ISERROR(HLOOKUP($E$4,_GPF4,24,TRUE)),'Percentage Guide'!C27,HLOOKUP($E$4,CHOOSE($J$2,_GPF6,_GPF4,_GPF2,GPSA,GPSR,GPSC),24,TRUE))</f>
        <v>0.04</v>
      </c>
      <c r="D30" s="349" t="s">
        <v>244</v>
      </c>
      <c r="E30" s="405">
        <f>$G$12</f>
        <v>0</v>
      </c>
      <c r="F30" s="350" t="s">
        <v>54</v>
      </c>
      <c r="G30" s="351">
        <f>C30*E30</f>
        <v>0</v>
      </c>
    </row>
    <row r="31" spans="1:74" ht="15.6" x14ac:dyDescent="0.3">
      <c r="B31" s="343"/>
      <c r="C31" s="354"/>
      <c r="D31" s="349"/>
      <c r="E31" s="405"/>
      <c r="F31" s="349"/>
      <c r="G31" s="355"/>
    </row>
    <row r="32" spans="1:74" ht="15.6" x14ac:dyDescent="0.3">
      <c r="B32" s="343" t="s">
        <v>232</v>
      </c>
      <c r="C32" s="340">
        <f>IF(ISERROR(HLOOKUP($E$4,_GPF4,26,TRUE)),'Percentage Guide'!C29,HLOOKUP($E$4,CHOOSE($J$2,_GPF6,_GPF4,_GPF2,GPSA,GPSR,GPSC),26,TRUE))</f>
        <v>0.08</v>
      </c>
      <c r="D32" s="349" t="s">
        <v>244</v>
      </c>
      <c r="E32" s="405">
        <f>$G$12</f>
        <v>0</v>
      </c>
      <c r="F32" s="350" t="s">
        <v>54</v>
      </c>
      <c r="G32" s="351">
        <f>C32*E32</f>
        <v>0</v>
      </c>
    </row>
    <row r="33" spans="2:8" ht="15.6" x14ac:dyDescent="0.3">
      <c r="B33" s="343"/>
      <c r="C33" s="354"/>
      <c r="D33" s="349"/>
      <c r="E33" s="405"/>
      <c r="F33" s="349"/>
      <c r="G33" s="355"/>
    </row>
    <row r="34" spans="2:8" ht="15.6" x14ac:dyDescent="0.3">
      <c r="B34" s="343" t="s">
        <v>233</v>
      </c>
      <c r="C34" s="340">
        <f>IF(ISERROR(HLOOKUP($E$4,_GPF4,28,TRUE)),'Percentage Guide'!C31,HLOOKUP($E$4,CHOOSE($J$2,_GPF6,_GPF4,_GPF2,GPSA,GPSR,GPSC),28,TRUE))</f>
        <v>0.03</v>
      </c>
      <c r="D34" s="349" t="s">
        <v>244</v>
      </c>
      <c r="E34" s="405">
        <f>$G$12</f>
        <v>0</v>
      </c>
      <c r="F34" s="350" t="s">
        <v>54</v>
      </c>
      <c r="G34" s="351">
        <f>C34*E34</f>
        <v>0</v>
      </c>
    </row>
    <row r="35" spans="2:8" ht="15.6" x14ac:dyDescent="0.3">
      <c r="B35" s="343"/>
      <c r="C35" s="354"/>
      <c r="D35" s="349"/>
      <c r="E35" s="405"/>
      <c r="F35" s="349"/>
      <c r="G35" s="355"/>
    </row>
    <row r="36" spans="2:8" ht="15.6" x14ac:dyDescent="0.3">
      <c r="B36" s="343" t="s">
        <v>245</v>
      </c>
      <c r="C36" s="340">
        <f>IF(ISERROR(HLOOKUP($E$4,_GPF4,30,TRUE)),'Percentage Guide'!C33,HLOOKUP($E$4,CHOOSE($J$2,_GPF6,_GPF4,_GPF2,GPSA,GPSR,GPSC),30,TRUE))</f>
        <v>0</v>
      </c>
      <c r="D36" s="349" t="s">
        <v>244</v>
      </c>
      <c r="E36" s="405">
        <f>$G$12</f>
        <v>0</v>
      </c>
      <c r="F36" s="350" t="s">
        <v>54</v>
      </c>
      <c r="G36" s="351">
        <f>C36*E36</f>
        <v>0</v>
      </c>
    </row>
    <row r="37" spans="2:8" ht="15.6" x14ac:dyDescent="0.3">
      <c r="B37" s="343"/>
      <c r="C37" s="354"/>
      <c r="D37" s="349"/>
      <c r="E37" s="405"/>
      <c r="F37" s="349"/>
      <c r="G37" s="355"/>
    </row>
    <row r="38" spans="2:8" ht="15.6" x14ac:dyDescent="0.3">
      <c r="B38" s="360" t="s">
        <v>276</v>
      </c>
      <c r="C38" s="340">
        <v>0</v>
      </c>
      <c r="D38" s="361" t="s">
        <v>244</v>
      </c>
      <c r="E38" s="407">
        <f>$G$12</f>
        <v>0</v>
      </c>
      <c r="F38" s="362" t="s">
        <v>54</v>
      </c>
      <c r="G38" s="363">
        <f>C38*E38</f>
        <v>0</v>
      </c>
    </row>
    <row r="39" spans="2:8" ht="16.2" thickBot="1" x14ac:dyDescent="0.35">
      <c r="B39" s="343"/>
      <c r="C39" s="350"/>
      <c r="D39" s="349"/>
      <c r="E39" s="341"/>
      <c r="F39" s="350"/>
      <c r="G39" s="356"/>
    </row>
    <row r="40" spans="2:8" s="107" customFormat="1" ht="18" thickBot="1" x14ac:dyDescent="0.35">
      <c r="B40" s="357" t="s">
        <v>274</v>
      </c>
      <c r="C40" s="358"/>
      <c r="D40" s="358"/>
      <c r="E40" s="359"/>
      <c r="F40" s="358"/>
      <c r="G40" s="369">
        <f>SUM(G16:G38)</f>
        <v>0</v>
      </c>
      <c r="H40" s="370" t="str">
        <f>IF(G40&lt;=G12,"OK","Too High")</f>
        <v>OK</v>
      </c>
    </row>
    <row r="41" spans="2:8" ht="13.2" x14ac:dyDescent="0.25">
      <c r="B41" s="198"/>
      <c r="C41" s="82"/>
      <c r="D41" s="82"/>
      <c r="E41" s="82"/>
      <c r="F41" s="82"/>
      <c r="G41" s="82"/>
    </row>
    <row r="42" spans="2:8" x14ac:dyDescent="0.25">
      <c r="B42" s="371" t="s">
        <v>275</v>
      </c>
      <c r="C42" s="354"/>
      <c r="D42" s="349"/>
      <c r="E42" s="341"/>
      <c r="F42" s="349"/>
      <c r="G42" s="349"/>
    </row>
    <row r="43" spans="2:8" ht="10.95" customHeight="1" x14ac:dyDescent="0.25">
      <c r="B43" s="368"/>
      <c r="C43" s="354"/>
      <c r="D43" s="349"/>
      <c r="E43" s="341"/>
      <c r="F43" s="349"/>
      <c r="G43" s="349"/>
    </row>
    <row r="44" spans="2:8" ht="15.6" x14ac:dyDescent="0.3">
      <c r="B44" s="108"/>
      <c r="C44" s="83"/>
      <c r="D44" s="83"/>
      <c r="E44" s="83"/>
      <c r="F44" s="83"/>
    </row>
    <row r="45" spans="2:8" ht="15.6" x14ac:dyDescent="0.3">
      <c r="B45" s="108"/>
      <c r="C45" s="83"/>
      <c r="D45" s="83"/>
      <c r="E45" s="83"/>
      <c r="F45" s="83"/>
    </row>
    <row r="46" spans="2:8" ht="15.6" x14ac:dyDescent="0.3">
      <c r="B46" s="108"/>
      <c r="C46" s="83"/>
      <c r="D46" s="83"/>
      <c r="E46" s="83"/>
      <c r="F46" s="83"/>
    </row>
    <row r="47" spans="2:8" ht="15.6" x14ac:dyDescent="0.3">
      <c r="B47" s="108"/>
      <c r="C47" s="83"/>
      <c r="D47" s="83"/>
      <c r="E47" s="83"/>
      <c r="F47" s="83"/>
    </row>
    <row r="48" spans="2:8" ht="15.6" x14ac:dyDescent="0.3">
      <c r="B48" s="108"/>
      <c r="C48" s="83"/>
      <c r="D48" s="83"/>
      <c r="E48" s="83"/>
      <c r="F48" s="83"/>
    </row>
    <row r="49" spans="2:7" ht="15.6" x14ac:dyDescent="0.3">
      <c r="B49" s="108"/>
      <c r="C49" s="83"/>
      <c r="D49" s="83"/>
      <c r="E49" s="83"/>
      <c r="F49" s="83"/>
    </row>
    <row r="50" spans="2:7" s="86" customFormat="1" ht="15.6" x14ac:dyDescent="0.3">
      <c r="B50" s="109"/>
      <c r="C50" s="85"/>
      <c r="D50" s="85"/>
      <c r="E50" s="54"/>
      <c r="F50" s="54"/>
      <c r="G50" s="54"/>
    </row>
    <row r="51" spans="2:7" s="70" customFormat="1" ht="14.4" customHeight="1" x14ac:dyDescent="0.25">
      <c r="B51" s="111"/>
      <c r="C51" s="83"/>
      <c r="D51" s="83"/>
      <c r="E51" s="83"/>
      <c r="F51" s="83"/>
      <c r="G51" s="83"/>
    </row>
    <row r="52" spans="2:7" ht="15.6" x14ac:dyDescent="0.3">
      <c r="B52" s="108"/>
      <c r="C52" s="83"/>
      <c r="D52" s="83"/>
      <c r="E52" s="83"/>
      <c r="F52" s="83"/>
    </row>
    <row r="53" spans="2:7" ht="15.6" x14ac:dyDescent="0.3">
      <c r="B53" s="108"/>
      <c r="C53" s="83"/>
      <c r="D53" s="83"/>
      <c r="E53" s="83"/>
      <c r="F53" s="83"/>
    </row>
    <row r="54" spans="2:7" ht="15.6" x14ac:dyDescent="0.3">
      <c r="B54" s="108"/>
      <c r="C54" s="83"/>
      <c r="D54" s="83"/>
      <c r="E54" s="83"/>
      <c r="F54" s="83"/>
    </row>
    <row r="55" spans="2:7" ht="15.6" x14ac:dyDescent="0.3">
      <c r="B55" s="108"/>
      <c r="C55" s="83"/>
      <c r="D55" s="83"/>
      <c r="E55" s="83"/>
      <c r="F55" s="83"/>
    </row>
    <row r="56" spans="2:7" s="86" customFormat="1" ht="15.6" x14ac:dyDescent="0.3">
      <c r="B56" s="109"/>
      <c r="C56" s="85"/>
      <c r="D56" s="85"/>
      <c r="E56" s="54"/>
      <c r="F56" s="54"/>
      <c r="G56" s="54"/>
    </row>
    <row r="57" spans="2:7" s="70" customFormat="1" ht="14.4" customHeight="1" x14ac:dyDescent="0.25">
      <c r="B57" s="87"/>
      <c r="C57" s="83"/>
      <c r="D57" s="83"/>
      <c r="E57" s="83"/>
      <c r="F57" s="83"/>
      <c r="G57" s="83"/>
    </row>
    <row r="58" spans="2:7" s="70" customFormat="1" ht="14.4" customHeight="1" x14ac:dyDescent="0.25">
      <c r="B58" s="87"/>
      <c r="C58" s="83"/>
      <c r="D58" s="83"/>
      <c r="E58" s="83"/>
      <c r="F58" s="83"/>
      <c r="G58" s="83"/>
    </row>
    <row r="59" spans="2:7" s="70" customFormat="1" ht="14.4" customHeight="1" x14ac:dyDescent="0.25">
      <c r="B59" s="87"/>
      <c r="C59" s="83"/>
      <c r="D59" s="83"/>
      <c r="E59" s="83"/>
      <c r="F59" s="83"/>
      <c r="G59" s="83"/>
    </row>
    <row r="60" spans="2:7" s="70" customFormat="1" ht="14.4" customHeight="1" x14ac:dyDescent="0.25">
      <c r="B60" s="87"/>
      <c r="C60" s="83"/>
      <c r="D60" s="83"/>
      <c r="E60" s="83"/>
      <c r="F60" s="83"/>
      <c r="G60" s="83"/>
    </row>
    <row r="61" spans="2:7" s="70" customFormat="1" ht="14.4" customHeight="1" x14ac:dyDescent="0.25">
      <c r="B61" s="87"/>
      <c r="C61" s="83"/>
      <c r="D61" s="83"/>
      <c r="E61" s="83"/>
      <c r="F61" s="83"/>
      <c r="G61" s="83"/>
    </row>
    <row r="62" spans="2:7" ht="15.6" x14ac:dyDescent="0.25">
      <c r="B62" s="87"/>
      <c r="C62" s="83"/>
      <c r="D62" s="83"/>
      <c r="E62" s="83"/>
      <c r="F62" s="83"/>
    </row>
    <row r="63" spans="2:7" s="70" customFormat="1" ht="14.4" customHeight="1" x14ac:dyDescent="0.25">
      <c r="B63" s="87"/>
      <c r="C63" s="83"/>
      <c r="D63" s="83"/>
      <c r="E63" s="83"/>
      <c r="F63" s="83"/>
      <c r="G63" s="83"/>
    </row>
    <row r="64" spans="2:7" ht="15.6" x14ac:dyDescent="0.25">
      <c r="B64" s="87"/>
      <c r="C64" s="83"/>
      <c r="D64" s="83"/>
      <c r="E64" s="83"/>
      <c r="F64" s="83"/>
    </row>
    <row r="65" spans="2:7" ht="15.6" x14ac:dyDescent="0.25">
      <c r="B65" s="87"/>
      <c r="C65" s="83"/>
      <c r="D65" s="83"/>
      <c r="E65" s="83"/>
      <c r="F65" s="83"/>
    </row>
    <row r="66" spans="2:7" s="70" customFormat="1" ht="14.4" customHeight="1" x14ac:dyDescent="0.25">
      <c r="B66" s="87"/>
      <c r="C66" s="83"/>
      <c r="D66" s="83"/>
      <c r="E66" s="83"/>
      <c r="F66" s="83"/>
      <c r="G66" s="83"/>
    </row>
    <row r="67" spans="2:7" ht="15.6" x14ac:dyDescent="0.25">
      <c r="B67" s="87"/>
      <c r="C67" s="83"/>
      <c r="D67" s="83"/>
      <c r="E67" s="83"/>
      <c r="F67" s="83"/>
    </row>
    <row r="68" spans="2:7" s="70" customFormat="1" ht="14.4" customHeight="1" x14ac:dyDescent="0.25">
      <c r="B68" s="87"/>
      <c r="C68" s="83"/>
      <c r="D68" s="83"/>
      <c r="E68" s="83"/>
      <c r="F68" s="83"/>
      <c r="G68" s="83"/>
    </row>
    <row r="69" spans="2:7" ht="15.6" x14ac:dyDescent="0.25">
      <c r="B69" s="87"/>
      <c r="C69" s="83"/>
      <c r="D69" s="83"/>
      <c r="E69" s="83"/>
      <c r="F69" s="83"/>
    </row>
    <row r="70" spans="2:7" ht="15.6" x14ac:dyDescent="0.25">
      <c r="B70" s="87"/>
      <c r="C70" s="83"/>
      <c r="D70" s="83"/>
      <c r="E70" s="83"/>
      <c r="F70" s="83"/>
    </row>
    <row r="71" spans="2:7" s="70" customFormat="1" ht="14.4" customHeight="1" x14ac:dyDescent="0.25">
      <c r="B71" s="87"/>
      <c r="C71" s="83"/>
      <c r="D71" s="83"/>
      <c r="E71" s="83"/>
      <c r="F71" s="83"/>
      <c r="G71" s="83"/>
    </row>
    <row r="72" spans="2:7" ht="15.6" x14ac:dyDescent="0.25">
      <c r="B72" s="87"/>
      <c r="C72" s="83"/>
      <c r="D72" s="83"/>
      <c r="E72" s="83"/>
      <c r="F72" s="83"/>
    </row>
    <row r="73" spans="2:7" s="70" customFormat="1" ht="14.4" customHeight="1" x14ac:dyDescent="0.25">
      <c r="B73" s="87"/>
      <c r="C73" s="83"/>
      <c r="D73" s="83"/>
      <c r="E73" s="83"/>
      <c r="F73" s="83"/>
      <c r="G73" s="83"/>
    </row>
    <row r="74" spans="2:7" ht="15.6" x14ac:dyDescent="0.25">
      <c r="B74" s="87"/>
      <c r="C74" s="83"/>
      <c r="D74" s="83"/>
      <c r="E74" s="83"/>
      <c r="F74" s="83"/>
    </row>
    <row r="75" spans="2:7" ht="15.6" x14ac:dyDescent="0.25">
      <c r="B75" s="87"/>
      <c r="C75" s="83"/>
      <c r="D75" s="83"/>
      <c r="E75" s="83"/>
      <c r="F75" s="83"/>
    </row>
    <row r="76" spans="2:7" s="70" customFormat="1" ht="14.4" customHeight="1" x14ac:dyDescent="0.25">
      <c r="B76" s="87"/>
      <c r="C76" s="83"/>
      <c r="D76" s="83"/>
      <c r="E76" s="83"/>
      <c r="F76" s="83"/>
      <c r="G76" s="83"/>
    </row>
    <row r="77" spans="2:7" ht="15.6" x14ac:dyDescent="0.3">
      <c r="B77" s="108"/>
      <c r="C77" s="83"/>
      <c r="D77" s="83"/>
      <c r="E77" s="83"/>
      <c r="F77" s="83"/>
    </row>
    <row r="78" spans="2:7" s="86" customFormat="1" ht="15.6" x14ac:dyDescent="0.3">
      <c r="B78" s="109"/>
      <c r="C78" s="85"/>
      <c r="D78" s="85"/>
      <c r="E78" s="54"/>
      <c r="F78" s="54"/>
      <c r="G78" s="54"/>
    </row>
    <row r="79" spans="2:7" s="70" customFormat="1" ht="14.4" customHeight="1" x14ac:dyDescent="0.25">
      <c r="B79" s="111"/>
      <c r="C79" s="83"/>
      <c r="D79" s="83"/>
      <c r="E79" s="83"/>
      <c r="F79" s="83"/>
      <c r="G79" s="83"/>
    </row>
    <row r="80" spans="2:7" ht="15.6" x14ac:dyDescent="0.3">
      <c r="B80" s="108"/>
      <c r="C80" s="83"/>
      <c r="D80" s="83"/>
      <c r="E80" s="83"/>
      <c r="F80" s="83"/>
    </row>
    <row r="81" spans="2:7" ht="15.6" x14ac:dyDescent="0.3">
      <c r="B81" s="108"/>
      <c r="C81" s="83"/>
      <c r="D81" s="83"/>
      <c r="E81" s="83"/>
      <c r="F81" s="83"/>
    </row>
    <row r="82" spans="2:7" s="70" customFormat="1" ht="14.4" customHeight="1" x14ac:dyDescent="0.25">
      <c r="B82" s="111"/>
      <c r="C82" s="83"/>
      <c r="D82" s="83"/>
      <c r="E82" s="83"/>
      <c r="F82" s="83"/>
      <c r="G82" s="83"/>
    </row>
    <row r="83" spans="2:7" ht="15.6" x14ac:dyDescent="0.3">
      <c r="B83" s="108"/>
      <c r="C83" s="83"/>
      <c r="D83" s="83"/>
      <c r="E83" s="83"/>
      <c r="F83" s="83"/>
    </row>
    <row r="84" spans="2:7" ht="15.6" x14ac:dyDescent="0.3">
      <c r="B84" s="108"/>
      <c r="C84" s="83"/>
      <c r="D84" s="83"/>
      <c r="E84" s="83"/>
      <c r="F84" s="83"/>
    </row>
    <row r="85" spans="2:7" ht="15.6" x14ac:dyDescent="0.3">
      <c r="B85" s="108"/>
      <c r="C85" s="83"/>
      <c r="D85" s="83"/>
      <c r="E85" s="83"/>
      <c r="F85" s="83"/>
    </row>
    <row r="86" spans="2:7" s="86" customFormat="1" ht="15.6" x14ac:dyDescent="0.3">
      <c r="B86" s="109"/>
      <c r="C86" s="85"/>
      <c r="D86" s="85"/>
      <c r="E86" s="54"/>
      <c r="F86" s="54"/>
      <c r="G86" s="54"/>
    </row>
    <row r="87" spans="2:7" s="70" customFormat="1" ht="14.4" customHeight="1" x14ac:dyDescent="0.25">
      <c r="B87" s="111"/>
      <c r="C87" s="83"/>
      <c r="D87" s="83"/>
      <c r="E87" s="83"/>
      <c r="F87" s="83"/>
      <c r="G87" s="83"/>
    </row>
    <row r="88" spans="2:7" ht="15.6" x14ac:dyDescent="0.3">
      <c r="B88" s="108"/>
      <c r="C88" s="83"/>
      <c r="D88" s="83"/>
      <c r="E88" s="83"/>
      <c r="F88" s="83"/>
    </row>
    <row r="89" spans="2:7" ht="15.6" x14ac:dyDescent="0.3">
      <c r="B89" s="108"/>
      <c r="C89" s="83"/>
      <c r="D89" s="83"/>
      <c r="E89" s="83"/>
      <c r="F89" s="83"/>
    </row>
    <row r="90" spans="2:7" ht="15.6" x14ac:dyDescent="0.3">
      <c r="B90" s="108"/>
      <c r="C90" s="83"/>
      <c r="D90" s="83"/>
      <c r="E90" s="83"/>
      <c r="F90" s="83"/>
    </row>
    <row r="91" spans="2:7" s="86" customFormat="1" ht="15.6" x14ac:dyDescent="0.3">
      <c r="B91" s="109"/>
      <c r="C91" s="85"/>
      <c r="D91" s="85"/>
      <c r="E91" s="54"/>
      <c r="F91" s="54"/>
      <c r="G91" s="54"/>
    </row>
    <row r="92" spans="2:7" s="70" customFormat="1" ht="14.4" customHeight="1" x14ac:dyDescent="0.25">
      <c r="B92" s="111"/>
      <c r="C92" s="83"/>
      <c r="D92" s="83"/>
      <c r="E92" s="83"/>
      <c r="F92" s="83"/>
      <c r="G92" s="83"/>
    </row>
    <row r="93" spans="2:7" ht="15.6" x14ac:dyDescent="0.3">
      <c r="B93" s="108"/>
      <c r="C93" s="83"/>
      <c r="D93" s="83"/>
      <c r="E93" s="83"/>
      <c r="F93" s="83"/>
    </row>
    <row r="94" spans="2:7" ht="15.6" x14ac:dyDescent="0.3">
      <c r="B94" s="108"/>
      <c r="C94" s="83"/>
      <c r="D94" s="83"/>
      <c r="E94" s="83"/>
      <c r="F94" s="83"/>
    </row>
    <row r="95" spans="2:7" ht="15.6" x14ac:dyDescent="0.3">
      <c r="B95" s="108"/>
      <c r="C95" s="83"/>
      <c r="D95" s="83"/>
      <c r="E95" s="83"/>
      <c r="F95" s="83"/>
    </row>
    <row r="96" spans="2:7" s="86" customFormat="1" ht="15.6" x14ac:dyDescent="0.3">
      <c r="B96" s="109"/>
      <c r="C96" s="85"/>
      <c r="D96" s="85"/>
      <c r="E96" s="54"/>
      <c r="F96" s="54"/>
      <c r="G96" s="54"/>
    </row>
    <row r="97" spans="2:7" ht="15.6" x14ac:dyDescent="0.3">
      <c r="B97" s="108"/>
      <c r="C97" s="83"/>
      <c r="D97" s="83"/>
      <c r="E97" s="83"/>
      <c r="F97" s="83"/>
    </row>
    <row r="98" spans="2:7" s="70" customFormat="1" ht="14.4" customHeight="1" x14ac:dyDescent="0.25">
      <c r="B98" s="111"/>
      <c r="C98" s="83"/>
      <c r="D98" s="83"/>
      <c r="E98" s="83"/>
      <c r="F98" s="83"/>
      <c r="G98" s="83"/>
    </row>
    <row r="99" spans="2:7" ht="15.6" x14ac:dyDescent="0.3">
      <c r="B99" s="108"/>
      <c r="C99" s="83"/>
      <c r="D99" s="83"/>
      <c r="E99" s="83"/>
      <c r="F99" s="83"/>
    </row>
    <row r="100" spans="2:7" ht="15.6" x14ac:dyDescent="0.3">
      <c r="B100" s="108"/>
      <c r="C100" s="83"/>
      <c r="D100" s="83"/>
      <c r="E100" s="83"/>
      <c r="F100" s="83"/>
    </row>
    <row r="101" spans="2:7" ht="15.6" x14ac:dyDescent="0.3">
      <c r="B101" s="108"/>
      <c r="C101" s="83"/>
      <c r="D101" s="83"/>
      <c r="E101" s="83"/>
      <c r="F101" s="83"/>
    </row>
    <row r="102" spans="2:7" ht="15.6" x14ac:dyDescent="0.3">
      <c r="B102" s="108"/>
      <c r="C102" s="83"/>
      <c r="D102" s="83"/>
      <c r="E102" s="83"/>
      <c r="F102" s="83"/>
    </row>
    <row r="103" spans="2:7" s="86" customFormat="1" ht="15.6" x14ac:dyDescent="0.3">
      <c r="B103" s="109"/>
      <c r="C103" s="85"/>
      <c r="D103" s="85"/>
      <c r="E103" s="54"/>
      <c r="F103" s="54"/>
      <c r="G103" s="54"/>
    </row>
    <row r="104" spans="2:7" ht="15.6" x14ac:dyDescent="0.3">
      <c r="B104" s="108"/>
      <c r="C104" s="83"/>
      <c r="D104" s="83"/>
      <c r="E104" s="83"/>
      <c r="F104" s="83"/>
    </row>
    <row r="105" spans="2:7" s="70" customFormat="1" ht="14.4" customHeight="1" x14ac:dyDescent="0.25">
      <c r="B105" s="111"/>
      <c r="C105" s="83"/>
      <c r="D105" s="83"/>
      <c r="E105" s="83"/>
      <c r="F105" s="83"/>
      <c r="G105" s="83"/>
    </row>
    <row r="106" spans="2:7" ht="15.6" x14ac:dyDescent="0.3">
      <c r="B106" s="108"/>
      <c r="C106" s="83"/>
      <c r="D106" s="83"/>
      <c r="E106" s="83"/>
      <c r="F106" s="83"/>
    </row>
    <row r="107" spans="2:7" ht="15.6" x14ac:dyDescent="0.3">
      <c r="B107" s="108"/>
      <c r="C107" s="83"/>
      <c r="D107" s="83"/>
      <c r="E107" s="83"/>
      <c r="F107" s="83"/>
    </row>
    <row r="108" spans="2:7" s="70" customFormat="1" ht="14.4" customHeight="1" x14ac:dyDescent="0.25">
      <c r="B108" s="111"/>
      <c r="C108" s="83"/>
      <c r="D108" s="83"/>
      <c r="E108" s="83"/>
      <c r="F108" s="83"/>
      <c r="G108" s="83"/>
    </row>
    <row r="109" spans="2:7" ht="15.6" x14ac:dyDescent="0.3">
      <c r="B109" s="108"/>
      <c r="C109" s="83"/>
      <c r="D109" s="83"/>
      <c r="E109" s="83"/>
      <c r="F109" s="83"/>
    </row>
    <row r="110" spans="2:7" ht="15.6" x14ac:dyDescent="0.3">
      <c r="B110" s="108"/>
      <c r="C110" s="83"/>
      <c r="D110" s="83"/>
      <c r="E110" s="83"/>
      <c r="F110" s="83"/>
    </row>
    <row r="111" spans="2:7" ht="15.6" x14ac:dyDescent="0.3">
      <c r="B111" s="108"/>
      <c r="C111" s="83"/>
      <c r="D111" s="83"/>
      <c r="E111" s="83"/>
      <c r="F111" s="83"/>
    </row>
    <row r="112" spans="2:7" ht="15.6" x14ac:dyDescent="0.3">
      <c r="B112" s="108"/>
      <c r="C112" s="83"/>
      <c r="D112" s="83"/>
      <c r="E112" s="83"/>
      <c r="F112" s="83"/>
    </row>
    <row r="113" spans="2:7" s="86" customFormat="1" ht="15.6" x14ac:dyDescent="0.3">
      <c r="B113" s="109"/>
      <c r="C113" s="85"/>
      <c r="D113" s="85"/>
      <c r="E113" s="54"/>
      <c r="F113" s="54"/>
      <c r="G113" s="54"/>
    </row>
    <row r="114" spans="2:7" s="70" customFormat="1" ht="14.4" customHeight="1" x14ac:dyDescent="0.25">
      <c r="B114" s="111"/>
      <c r="C114" s="83"/>
      <c r="D114" s="83"/>
      <c r="E114" s="83"/>
      <c r="F114" s="83"/>
      <c r="G114" s="83"/>
    </row>
    <row r="115" spans="2:7" ht="15.6" x14ac:dyDescent="0.3">
      <c r="B115" s="108"/>
      <c r="C115" s="83"/>
      <c r="D115" s="83"/>
      <c r="E115" s="83"/>
      <c r="F115" s="83"/>
    </row>
    <row r="116" spans="2:7" s="70" customFormat="1" ht="14.4" customHeight="1" x14ac:dyDescent="0.25">
      <c r="B116" s="111"/>
      <c r="C116" s="83"/>
      <c r="D116" s="83"/>
      <c r="E116" s="83"/>
      <c r="F116" s="83"/>
      <c r="G116" s="83"/>
    </row>
    <row r="117" spans="2:7" ht="15.6" x14ac:dyDescent="0.3">
      <c r="B117" s="108"/>
      <c r="C117" s="83"/>
      <c r="D117" s="83"/>
      <c r="E117" s="83"/>
      <c r="F117" s="83"/>
    </row>
    <row r="118" spans="2:7" ht="15.6" x14ac:dyDescent="0.3">
      <c r="B118" s="108"/>
      <c r="C118" s="83"/>
      <c r="D118" s="83"/>
      <c r="E118" s="83"/>
      <c r="F118" s="83"/>
    </row>
    <row r="119" spans="2:7" ht="15.6" x14ac:dyDescent="0.3">
      <c r="B119" s="108"/>
      <c r="C119" s="83"/>
      <c r="D119" s="83"/>
      <c r="E119" s="83"/>
      <c r="F119" s="83"/>
    </row>
    <row r="120" spans="2:7" s="86" customFormat="1" ht="15.6" x14ac:dyDescent="0.3">
      <c r="B120" s="109"/>
      <c r="C120" s="85"/>
      <c r="D120" s="85"/>
      <c r="E120" s="54"/>
      <c r="F120" s="54"/>
      <c r="G120" s="54"/>
    </row>
    <row r="121" spans="2:7" ht="15.6" x14ac:dyDescent="0.3">
      <c r="B121" s="108"/>
      <c r="C121" s="83"/>
      <c r="D121" s="83"/>
      <c r="E121" s="83"/>
      <c r="F121" s="83"/>
    </row>
    <row r="122" spans="2:7" s="70" customFormat="1" ht="14.4" customHeight="1" x14ac:dyDescent="0.25">
      <c r="B122" s="111"/>
      <c r="C122" s="83"/>
      <c r="D122" s="83"/>
      <c r="E122" s="83"/>
      <c r="F122" s="83"/>
      <c r="G122" s="83"/>
    </row>
    <row r="123" spans="2:7" ht="15.6" x14ac:dyDescent="0.3">
      <c r="B123" s="108"/>
      <c r="C123" s="83"/>
      <c r="D123" s="83"/>
      <c r="E123" s="83"/>
      <c r="F123" s="83"/>
    </row>
    <row r="124" spans="2:7" ht="15.6" x14ac:dyDescent="0.3">
      <c r="B124" s="108"/>
      <c r="C124" s="83"/>
      <c r="D124" s="83"/>
      <c r="E124" s="83"/>
      <c r="F124" s="83"/>
    </row>
    <row r="125" spans="2:7" s="70" customFormat="1" ht="14.4" customHeight="1" x14ac:dyDescent="0.25">
      <c r="B125" s="111"/>
      <c r="C125" s="83"/>
      <c r="D125" s="83"/>
      <c r="E125" s="83"/>
      <c r="F125" s="83"/>
      <c r="G125" s="83"/>
    </row>
    <row r="126" spans="2:7" ht="15.6" x14ac:dyDescent="0.3">
      <c r="B126" s="108"/>
      <c r="C126" s="83"/>
      <c r="D126" s="83"/>
      <c r="E126" s="83"/>
      <c r="F126" s="83"/>
    </row>
    <row r="127" spans="2:7" ht="15.6" x14ac:dyDescent="0.3">
      <c r="B127" s="108"/>
      <c r="C127" s="83"/>
      <c r="D127" s="83"/>
      <c r="E127" s="83"/>
      <c r="F127" s="83"/>
    </row>
    <row r="128" spans="2:7" ht="15.6" x14ac:dyDescent="0.3">
      <c r="B128" s="108"/>
      <c r="C128" s="83"/>
      <c r="D128" s="83"/>
      <c r="E128" s="83"/>
      <c r="F128" s="83"/>
    </row>
    <row r="129" spans="2:7" s="89" customFormat="1" ht="17.399999999999999" x14ac:dyDescent="0.3">
      <c r="B129" s="112"/>
      <c r="C129" s="85"/>
      <c r="D129" s="85"/>
      <c r="E129" s="54"/>
      <c r="F129" s="54"/>
      <c r="G129" s="113"/>
    </row>
    <row r="130" spans="2:7" ht="15.6" x14ac:dyDescent="0.3">
      <c r="B130" s="108"/>
      <c r="C130" s="83"/>
      <c r="D130" s="83"/>
      <c r="E130" s="83"/>
      <c r="F130" s="83"/>
    </row>
    <row r="131" spans="2:7" s="89" customFormat="1" ht="17.399999999999999" x14ac:dyDescent="0.3">
      <c r="B131" s="112"/>
      <c r="C131" s="85"/>
      <c r="D131" s="85"/>
      <c r="E131" s="113"/>
      <c r="F131" s="113"/>
      <c r="G131" s="54"/>
    </row>
    <row r="132" spans="2:7" s="89" customFormat="1" ht="15.6" customHeight="1" x14ac:dyDescent="0.3">
      <c r="B132" s="112"/>
      <c r="C132" s="85"/>
      <c r="D132" s="85"/>
      <c r="E132" s="113"/>
      <c r="F132" s="113"/>
      <c r="G132" s="54"/>
    </row>
    <row r="133" spans="2:7" s="89" customFormat="1" ht="17.399999999999999" x14ac:dyDescent="0.3">
      <c r="B133" s="112"/>
      <c r="C133" s="85"/>
      <c r="D133" s="85"/>
      <c r="E133" s="113"/>
      <c r="F133" s="113"/>
      <c r="G133" s="54"/>
    </row>
    <row r="134" spans="2:7" ht="12.6" customHeight="1" x14ac:dyDescent="0.25">
      <c r="B134" s="114"/>
      <c r="C134" s="83"/>
      <c r="D134" s="83"/>
      <c r="E134" s="83"/>
      <c r="F134" s="83"/>
    </row>
    <row r="135" spans="2:7" s="57" customFormat="1" ht="17.399999999999999" x14ac:dyDescent="0.3">
      <c r="B135" s="115"/>
      <c r="C135" s="85"/>
      <c r="D135" s="85"/>
      <c r="E135" s="85"/>
      <c r="F135" s="85"/>
      <c r="G135" s="113"/>
    </row>
    <row r="136" spans="2:7" ht="12.6" customHeight="1" x14ac:dyDescent="0.25">
      <c r="B136" s="114"/>
      <c r="C136" s="83"/>
      <c r="D136" s="83"/>
      <c r="E136" s="83"/>
      <c r="F136" s="83"/>
    </row>
    <row r="137" spans="2:7" s="57" customFormat="1" ht="17.399999999999999" x14ac:dyDescent="0.3">
      <c r="B137" s="115"/>
      <c r="C137" s="85"/>
      <c r="D137" s="85"/>
      <c r="E137" s="85"/>
      <c r="F137" s="85"/>
      <c r="G137" s="113"/>
    </row>
    <row r="138" spans="2:7" ht="12.6" customHeight="1" x14ac:dyDescent="0.25">
      <c r="B138" s="114"/>
      <c r="C138" s="83"/>
      <c r="D138" s="83"/>
      <c r="E138" s="83"/>
      <c r="F138" s="83"/>
    </row>
    <row r="139" spans="2:7" ht="17.399999999999999" x14ac:dyDescent="0.3">
      <c r="B139" s="115"/>
      <c r="C139" s="54"/>
      <c r="D139" s="54"/>
      <c r="E139" s="54"/>
      <c r="F139" s="54"/>
      <c r="G139" s="113"/>
    </row>
    <row r="140" spans="2:7" ht="12.6" customHeight="1" x14ac:dyDescent="0.25">
      <c r="B140" s="114"/>
      <c r="C140" s="83"/>
      <c r="D140" s="83"/>
      <c r="E140" s="83"/>
      <c r="F140" s="83"/>
    </row>
    <row r="141" spans="2:7" ht="15.6" x14ac:dyDescent="0.3">
      <c r="B141" s="108"/>
      <c r="C141" s="83"/>
      <c r="D141" s="83"/>
      <c r="E141" s="83"/>
      <c r="F141" s="83"/>
    </row>
    <row r="142" spans="2:7" ht="15.6" x14ac:dyDescent="0.3">
      <c r="B142" s="108"/>
      <c r="C142" s="83"/>
      <c r="D142" s="83"/>
      <c r="E142" s="83"/>
      <c r="F142" s="83"/>
    </row>
    <row r="143" spans="2:7" ht="15.6" x14ac:dyDescent="0.3">
      <c r="B143" s="108"/>
      <c r="C143" s="83"/>
      <c r="D143" s="83"/>
      <c r="E143" s="83"/>
      <c r="F143" s="83"/>
    </row>
    <row r="144" spans="2:7" s="86" customFormat="1" ht="15.6" x14ac:dyDescent="0.3">
      <c r="B144" s="109"/>
      <c r="C144" s="54"/>
      <c r="D144" s="54"/>
      <c r="E144" s="54"/>
      <c r="F144" s="54"/>
      <c r="G144" s="54"/>
    </row>
    <row r="145" spans="2:6" x14ac:dyDescent="0.25">
      <c r="B145" s="114"/>
      <c r="C145" s="83"/>
      <c r="D145" s="83"/>
      <c r="E145" s="83"/>
      <c r="F145" s="83"/>
    </row>
    <row r="146" spans="2:6" x14ac:dyDescent="0.25">
      <c r="B146" s="114"/>
      <c r="C146" s="83"/>
      <c r="D146" s="83"/>
      <c r="E146" s="83"/>
      <c r="F146" s="83"/>
    </row>
    <row r="147" spans="2:6" x14ac:dyDescent="0.25">
      <c r="B147" s="114"/>
      <c r="C147" s="83"/>
      <c r="D147" s="83"/>
      <c r="E147" s="83"/>
      <c r="F147" s="83"/>
    </row>
    <row r="148" spans="2:6" x14ac:dyDescent="0.25">
      <c r="B148" s="114"/>
      <c r="C148" s="83"/>
      <c r="D148" s="83"/>
      <c r="E148" s="83"/>
      <c r="F148" s="83"/>
    </row>
    <row r="149" spans="2:6" x14ac:dyDescent="0.25">
      <c r="B149" s="114"/>
      <c r="C149" s="83"/>
      <c r="D149" s="83"/>
      <c r="E149" s="83"/>
      <c r="F149" s="83"/>
    </row>
    <row r="150" spans="2:6" x14ac:dyDescent="0.25">
      <c r="B150" s="114"/>
      <c r="C150" s="83"/>
      <c r="D150" s="83"/>
      <c r="E150" s="83"/>
      <c r="F150" s="83"/>
    </row>
    <row r="151" spans="2:6" x14ac:dyDescent="0.25">
      <c r="B151" s="114"/>
      <c r="C151" s="83"/>
      <c r="D151" s="83"/>
      <c r="E151" s="83"/>
      <c r="F151" s="83"/>
    </row>
    <row r="152" spans="2:6" x14ac:dyDescent="0.25">
      <c r="B152" s="114"/>
      <c r="C152" s="83"/>
      <c r="D152" s="83"/>
      <c r="E152" s="83"/>
      <c r="F152" s="83"/>
    </row>
    <row r="153" spans="2:6" x14ac:dyDescent="0.25">
      <c r="B153" s="114"/>
      <c r="C153" s="83"/>
      <c r="D153" s="83"/>
      <c r="E153" s="83"/>
      <c r="F153" s="83"/>
    </row>
    <row r="154" spans="2:6" x14ac:dyDescent="0.25">
      <c r="B154" s="114"/>
      <c r="C154" s="83"/>
      <c r="D154" s="83"/>
      <c r="E154" s="83"/>
      <c r="F154" s="83"/>
    </row>
    <row r="155" spans="2:6" x14ac:dyDescent="0.25">
      <c r="B155" s="114"/>
      <c r="C155" s="83"/>
      <c r="D155" s="83"/>
      <c r="E155" s="83"/>
      <c r="F155" s="83"/>
    </row>
    <row r="156" spans="2:6" x14ac:dyDescent="0.25">
      <c r="B156" s="114"/>
      <c r="C156" s="83"/>
      <c r="D156" s="83"/>
      <c r="E156" s="83"/>
      <c r="F156" s="83"/>
    </row>
    <row r="157" spans="2:6" x14ac:dyDescent="0.25">
      <c r="B157" s="114"/>
      <c r="C157" s="83"/>
      <c r="D157" s="83"/>
      <c r="E157" s="83"/>
      <c r="F157" s="83"/>
    </row>
    <row r="158" spans="2:6" x14ac:dyDescent="0.25">
      <c r="B158" s="114"/>
      <c r="C158" s="83"/>
      <c r="D158" s="83"/>
      <c r="E158" s="83"/>
      <c r="F158" s="83"/>
    </row>
    <row r="159" spans="2:6" x14ac:dyDescent="0.25">
      <c r="B159" s="114"/>
      <c r="C159" s="83"/>
      <c r="D159" s="83"/>
      <c r="E159" s="83"/>
      <c r="F159" s="83"/>
    </row>
    <row r="160" spans="2:6" x14ac:dyDescent="0.25">
      <c r="B160" s="114"/>
      <c r="C160" s="83"/>
      <c r="D160" s="83"/>
      <c r="E160" s="83"/>
      <c r="F160" s="83"/>
    </row>
    <row r="161" spans="2:6" x14ac:dyDescent="0.25">
      <c r="B161" s="114"/>
      <c r="C161" s="83"/>
      <c r="D161" s="83"/>
      <c r="E161" s="83"/>
      <c r="F161" s="83"/>
    </row>
    <row r="162" spans="2:6" x14ac:dyDescent="0.25">
      <c r="B162" s="114"/>
      <c r="C162" s="83"/>
      <c r="D162" s="83"/>
      <c r="E162" s="83"/>
      <c r="F162" s="83"/>
    </row>
    <row r="163" spans="2:6" x14ac:dyDescent="0.25">
      <c r="B163" s="114"/>
      <c r="C163" s="83"/>
      <c r="D163" s="83"/>
      <c r="E163" s="83"/>
      <c r="F163" s="83"/>
    </row>
    <row r="164" spans="2:6" x14ac:dyDescent="0.25">
      <c r="B164" s="114"/>
      <c r="C164" s="83"/>
      <c r="D164" s="83"/>
      <c r="E164" s="83"/>
      <c r="F164" s="83"/>
    </row>
    <row r="165" spans="2:6" x14ac:dyDescent="0.25">
      <c r="B165" s="114"/>
      <c r="C165" s="83"/>
      <c r="D165" s="83"/>
      <c r="E165" s="83"/>
      <c r="F165" s="83"/>
    </row>
    <row r="166" spans="2:6" x14ac:dyDescent="0.25">
      <c r="B166" s="114"/>
      <c r="C166" s="83"/>
      <c r="D166" s="83"/>
      <c r="E166" s="83"/>
      <c r="F166" s="83"/>
    </row>
    <row r="167" spans="2:6" x14ac:dyDescent="0.25">
      <c r="B167" s="114"/>
      <c r="C167" s="83"/>
      <c r="D167" s="83"/>
      <c r="E167" s="83"/>
      <c r="F167" s="83"/>
    </row>
    <row r="168" spans="2:6" x14ac:dyDescent="0.25">
      <c r="B168" s="114"/>
      <c r="C168" s="83"/>
      <c r="D168" s="83"/>
      <c r="E168" s="83"/>
      <c r="F168" s="83"/>
    </row>
    <row r="169" spans="2:6" x14ac:dyDescent="0.25">
      <c r="B169" s="114"/>
      <c r="C169" s="83"/>
      <c r="D169" s="83"/>
      <c r="E169" s="83"/>
      <c r="F169" s="83"/>
    </row>
    <row r="170" spans="2:6" x14ac:dyDescent="0.25">
      <c r="B170" s="114"/>
      <c r="C170" s="83"/>
      <c r="D170" s="83"/>
      <c r="E170" s="83"/>
      <c r="F170" s="83"/>
    </row>
    <row r="171" spans="2:6" x14ac:dyDescent="0.25">
      <c r="B171" s="114"/>
      <c r="C171" s="83"/>
      <c r="D171" s="83"/>
      <c r="E171" s="83"/>
      <c r="F171" s="83"/>
    </row>
    <row r="172" spans="2:6" x14ac:dyDescent="0.25">
      <c r="B172" s="114"/>
      <c r="C172" s="83"/>
      <c r="D172" s="83"/>
      <c r="E172" s="83"/>
      <c r="F172" s="83"/>
    </row>
    <row r="173" spans="2:6" x14ac:dyDescent="0.25">
      <c r="B173" s="114"/>
      <c r="C173" s="83"/>
      <c r="D173" s="83"/>
      <c r="E173" s="83"/>
      <c r="F173" s="83"/>
    </row>
    <row r="174" spans="2:6" x14ac:dyDescent="0.25">
      <c r="B174" s="114"/>
      <c r="C174" s="83"/>
      <c r="D174" s="83"/>
      <c r="E174" s="83"/>
      <c r="F174" s="83"/>
    </row>
    <row r="175" spans="2:6" x14ac:dyDescent="0.25">
      <c r="B175" s="114"/>
      <c r="C175" s="83"/>
      <c r="D175" s="83"/>
      <c r="E175" s="83"/>
      <c r="F175" s="83"/>
    </row>
    <row r="176" spans="2:6" x14ac:dyDescent="0.25">
      <c r="B176" s="114"/>
      <c r="C176" s="83"/>
      <c r="D176" s="83"/>
      <c r="E176" s="83"/>
      <c r="F176" s="83"/>
    </row>
    <row r="177" spans="2:6" x14ac:dyDescent="0.25">
      <c r="B177" s="114"/>
      <c r="C177" s="83"/>
      <c r="D177" s="83"/>
      <c r="E177" s="83"/>
      <c r="F177" s="83"/>
    </row>
    <row r="178" spans="2:6" x14ac:dyDescent="0.25">
      <c r="B178" s="114"/>
      <c r="C178" s="83"/>
      <c r="D178" s="83"/>
      <c r="E178" s="83"/>
      <c r="F178" s="83"/>
    </row>
    <row r="179" spans="2:6" x14ac:dyDescent="0.25">
      <c r="B179" s="114"/>
      <c r="C179" s="83"/>
      <c r="D179" s="83"/>
      <c r="E179" s="83"/>
      <c r="F179" s="83"/>
    </row>
    <row r="180" spans="2:6" x14ac:dyDescent="0.25">
      <c r="B180" s="114"/>
      <c r="C180" s="83"/>
      <c r="D180" s="83"/>
      <c r="E180" s="83"/>
      <c r="F180" s="83"/>
    </row>
    <row r="181" spans="2:6" x14ac:dyDescent="0.25">
      <c r="B181" s="114"/>
      <c r="C181" s="83"/>
      <c r="D181" s="83"/>
      <c r="E181" s="83"/>
      <c r="F181" s="83"/>
    </row>
    <row r="182" spans="2:6" x14ac:dyDescent="0.25">
      <c r="B182" s="114"/>
      <c r="C182" s="83"/>
      <c r="D182" s="83"/>
      <c r="E182" s="83"/>
      <c r="F182" s="83"/>
    </row>
    <row r="183" spans="2:6" x14ac:dyDescent="0.25">
      <c r="B183" s="114"/>
      <c r="C183" s="83"/>
      <c r="D183" s="83"/>
      <c r="E183" s="83"/>
      <c r="F183" s="83"/>
    </row>
    <row r="184" spans="2:6" x14ac:dyDescent="0.25">
      <c r="B184" s="114"/>
      <c r="C184" s="83"/>
      <c r="D184" s="83"/>
      <c r="E184" s="83"/>
      <c r="F184" s="83"/>
    </row>
    <row r="185" spans="2:6" x14ac:dyDescent="0.25">
      <c r="B185" s="114"/>
      <c r="C185" s="83"/>
      <c r="D185" s="83"/>
      <c r="E185" s="83"/>
      <c r="F185" s="83"/>
    </row>
    <row r="186" spans="2:6" x14ac:dyDescent="0.25">
      <c r="B186" s="114"/>
      <c r="C186" s="83"/>
      <c r="D186" s="83"/>
      <c r="E186" s="83"/>
      <c r="F186" s="83"/>
    </row>
    <row r="187" spans="2:6" x14ac:dyDescent="0.25">
      <c r="B187" s="114"/>
      <c r="C187" s="83"/>
      <c r="D187" s="83"/>
      <c r="E187" s="83"/>
      <c r="F187" s="83"/>
    </row>
    <row r="188" spans="2:6" x14ac:dyDescent="0.25">
      <c r="B188" s="114"/>
      <c r="C188" s="83"/>
      <c r="D188" s="83"/>
      <c r="E188" s="83"/>
      <c r="F188" s="83"/>
    </row>
    <row r="189" spans="2:6" x14ac:dyDescent="0.25">
      <c r="B189" s="114"/>
      <c r="C189" s="83"/>
      <c r="D189" s="83"/>
      <c r="E189" s="83"/>
      <c r="F189" s="83"/>
    </row>
    <row r="190" spans="2:6" x14ac:dyDescent="0.25">
      <c r="B190" s="114"/>
      <c r="C190" s="83"/>
      <c r="D190" s="83"/>
      <c r="E190" s="83"/>
      <c r="F190" s="83"/>
    </row>
    <row r="191" spans="2:6" x14ac:dyDescent="0.25">
      <c r="B191" s="114"/>
      <c r="C191" s="83"/>
      <c r="D191" s="83"/>
      <c r="E191" s="83"/>
      <c r="F191" s="83"/>
    </row>
    <row r="192" spans="2:6" x14ac:dyDescent="0.25">
      <c r="B192" s="114"/>
      <c r="C192" s="83"/>
      <c r="D192" s="83"/>
      <c r="E192" s="83"/>
      <c r="F192" s="83"/>
    </row>
    <row r="193" spans="2:6" x14ac:dyDescent="0.25">
      <c r="B193" s="114"/>
      <c r="C193" s="83"/>
      <c r="D193" s="83"/>
      <c r="E193" s="83"/>
      <c r="F193" s="83"/>
    </row>
    <row r="194" spans="2:6" x14ac:dyDescent="0.25">
      <c r="B194" s="114"/>
      <c r="C194" s="83"/>
      <c r="D194" s="83"/>
      <c r="E194" s="83"/>
      <c r="F194" s="83"/>
    </row>
    <row r="195" spans="2:6" x14ac:dyDescent="0.25">
      <c r="B195" s="114"/>
      <c r="C195" s="83"/>
      <c r="D195" s="83"/>
      <c r="E195" s="83"/>
      <c r="F195" s="83"/>
    </row>
    <row r="196" spans="2:6" x14ac:dyDescent="0.25">
      <c r="B196" s="114"/>
      <c r="C196" s="83"/>
      <c r="D196" s="83"/>
      <c r="E196" s="83"/>
      <c r="F196" s="83"/>
    </row>
    <row r="197" spans="2:6" x14ac:dyDescent="0.25">
      <c r="B197" s="114"/>
      <c r="C197" s="83"/>
      <c r="D197" s="83"/>
      <c r="E197" s="83"/>
      <c r="F197" s="83"/>
    </row>
    <row r="198" spans="2:6" x14ac:dyDescent="0.25">
      <c r="B198" s="114"/>
      <c r="C198" s="83"/>
      <c r="D198" s="83"/>
      <c r="E198" s="83"/>
      <c r="F198" s="83"/>
    </row>
    <row r="199" spans="2:6" x14ac:dyDescent="0.25">
      <c r="B199" s="114"/>
      <c r="C199" s="83"/>
      <c r="D199" s="83"/>
      <c r="E199" s="83"/>
      <c r="F199" s="83"/>
    </row>
    <row r="200" spans="2:6" x14ac:dyDescent="0.25">
      <c r="B200" s="114"/>
      <c r="C200" s="83"/>
      <c r="D200" s="83"/>
      <c r="E200" s="83"/>
      <c r="F200" s="83"/>
    </row>
    <row r="201" spans="2:6" x14ac:dyDescent="0.25">
      <c r="B201" s="114"/>
      <c r="C201" s="83"/>
      <c r="D201" s="83"/>
      <c r="E201" s="83"/>
      <c r="F201" s="83"/>
    </row>
    <row r="202" spans="2:6" x14ac:dyDescent="0.25">
      <c r="B202" s="114"/>
      <c r="C202" s="83"/>
      <c r="D202" s="83"/>
      <c r="E202" s="83"/>
      <c r="F202" s="83"/>
    </row>
    <row r="203" spans="2:6" x14ac:dyDescent="0.25">
      <c r="B203" s="114"/>
      <c r="C203" s="83"/>
      <c r="D203" s="83"/>
      <c r="E203" s="83"/>
      <c r="F203" s="83"/>
    </row>
    <row r="204" spans="2:6" x14ac:dyDescent="0.25">
      <c r="B204" s="114"/>
      <c r="C204" s="83"/>
      <c r="D204" s="83"/>
      <c r="E204" s="83"/>
      <c r="F204" s="83"/>
    </row>
    <row r="205" spans="2:6" x14ac:dyDescent="0.25">
      <c r="B205" s="114"/>
      <c r="C205" s="83"/>
      <c r="D205" s="83"/>
      <c r="E205" s="83"/>
      <c r="F205" s="83"/>
    </row>
    <row r="206" spans="2:6" x14ac:dyDescent="0.25">
      <c r="B206" s="114"/>
      <c r="C206" s="83"/>
      <c r="D206" s="83"/>
      <c r="E206" s="83"/>
      <c r="F206" s="83"/>
    </row>
    <row r="207" spans="2:6" x14ac:dyDescent="0.25">
      <c r="B207" s="114"/>
      <c r="C207" s="83"/>
      <c r="D207" s="83"/>
      <c r="E207" s="83"/>
      <c r="F207" s="83"/>
    </row>
    <row r="208" spans="2:6" x14ac:dyDescent="0.25">
      <c r="B208" s="114"/>
      <c r="C208" s="83"/>
      <c r="D208" s="83"/>
      <c r="E208" s="83"/>
      <c r="F208" s="83"/>
    </row>
    <row r="209" spans="2:6" x14ac:dyDescent="0.25">
      <c r="B209" s="114"/>
      <c r="C209" s="83"/>
      <c r="D209" s="83"/>
      <c r="E209" s="83"/>
      <c r="F209" s="83"/>
    </row>
    <row r="210" spans="2:6" x14ac:dyDescent="0.25">
      <c r="B210" s="114"/>
      <c r="C210" s="83"/>
      <c r="D210" s="83"/>
      <c r="E210" s="83"/>
      <c r="F210" s="83"/>
    </row>
    <row r="211" spans="2:6" x14ac:dyDescent="0.25">
      <c r="B211" s="114"/>
      <c r="C211" s="83"/>
      <c r="D211" s="83"/>
      <c r="E211" s="83"/>
      <c r="F211" s="83"/>
    </row>
    <row r="212" spans="2:6" x14ac:dyDescent="0.25">
      <c r="B212" s="114"/>
      <c r="C212" s="83"/>
      <c r="D212" s="83"/>
      <c r="E212" s="83"/>
      <c r="F212" s="83"/>
    </row>
    <row r="213" spans="2:6" x14ac:dyDescent="0.25">
      <c r="B213" s="114"/>
      <c r="C213" s="83"/>
      <c r="D213" s="83"/>
      <c r="E213" s="83"/>
      <c r="F213" s="83"/>
    </row>
    <row r="214" spans="2:6" x14ac:dyDescent="0.25">
      <c r="B214" s="114"/>
      <c r="C214" s="83"/>
      <c r="D214" s="83"/>
      <c r="E214" s="83"/>
      <c r="F214" s="83"/>
    </row>
    <row r="215" spans="2:6" x14ac:dyDescent="0.25">
      <c r="B215" s="114"/>
      <c r="C215" s="83"/>
      <c r="D215" s="83"/>
      <c r="E215" s="83"/>
      <c r="F215" s="83"/>
    </row>
    <row r="216" spans="2:6" x14ac:dyDescent="0.25">
      <c r="B216" s="114"/>
      <c r="C216" s="83"/>
      <c r="D216" s="83"/>
      <c r="E216" s="83"/>
      <c r="F216" s="83"/>
    </row>
    <row r="217" spans="2:6" x14ac:dyDescent="0.25">
      <c r="B217" s="114"/>
      <c r="C217" s="83"/>
      <c r="D217" s="83"/>
      <c r="E217" s="83"/>
      <c r="F217" s="83"/>
    </row>
    <row r="218" spans="2:6" x14ac:dyDescent="0.25">
      <c r="B218" s="114"/>
      <c r="C218" s="83"/>
      <c r="D218" s="83"/>
      <c r="E218" s="83"/>
      <c r="F218" s="83"/>
    </row>
    <row r="219" spans="2:6" x14ac:dyDescent="0.25">
      <c r="B219" s="114"/>
      <c r="C219" s="83"/>
      <c r="D219" s="83"/>
      <c r="E219" s="83"/>
      <c r="F219" s="83"/>
    </row>
    <row r="220" spans="2:6" x14ac:dyDescent="0.25">
      <c r="B220" s="114"/>
      <c r="C220" s="83"/>
      <c r="D220" s="83"/>
      <c r="E220" s="83"/>
      <c r="F220" s="83"/>
    </row>
    <row r="221" spans="2:6" x14ac:dyDescent="0.25">
      <c r="B221" s="114"/>
      <c r="C221" s="83"/>
      <c r="D221" s="83"/>
      <c r="E221" s="83"/>
      <c r="F221" s="83"/>
    </row>
    <row r="222" spans="2:6" x14ac:dyDescent="0.25">
      <c r="B222" s="114"/>
      <c r="C222" s="83"/>
      <c r="D222" s="83"/>
      <c r="E222" s="83"/>
      <c r="F222" s="83"/>
    </row>
    <row r="223" spans="2:6" x14ac:dyDescent="0.25">
      <c r="B223" s="114"/>
      <c r="C223" s="83"/>
      <c r="D223" s="83"/>
      <c r="E223" s="83"/>
      <c r="F223" s="83"/>
    </row>
    <row r="224" spans="2:6" x14ac:dyDescent="0.25">
      <c r="B224" s="114"/>
      <c r="C224" s="83"/>
      <c r="D224" s="83"/>
      <c r="E224" s="83"/>
      <c r="F224" s="83"/>
    </row>
    <row r="225" spans="2:6" x14ac:dyDescent="0.25">
      <c r="B225" s="114"/>
      <c r="C225" s="83"/>
      <c r="D225" s="83"/>
      <c r="E225" s="83"/>
      <c r="F225" s="83"/>
    </row>
    <row r="226" spans="2:6" x14ac:dyDescent="0.25">
      <c r="B226" s="114"/>
      <c r="C226" s="83"/>
      <c r="D226" s="83"/>
      <c r="E226" s="83"/>
      <c r="F226" s="83"/>
    </row>
    <row r="227" spans="2:6" x14ac:dyDescent="0.25">
      <c r="B227" s="114"/>
      <c r="C227" s="83"/>
      <c r="D227" s="83"/>
      <c r="E227" s="83"/>
      <c r="F227" s="83"/>
    </row>
    <row r="228" spans="2:6" x14ac:dyDescent="0.25">
      <c r="B228" s="114"/>
      <c r="C228" s="83"/>
      <c r="D228" s="83"/>
      <c r="E228" s="83"/>
      <c r="F228" s="83"/>
    </row>
    <row r="229" spans="2:6" x14ac:dyDescent="0.25">
      <c r="B229" s="114"/>
      <c r="C229" s="83"/>
      <c r="D229" s="83"/>
      <c r="E229" s="83"/>
      <c r="F229" s="83"/>
    </row>
    <row r="230" spans="2:6" x14ac:dyDescent="0.25">
      <c r="B230" s="114"/>
      <c r="C230" s="83"/>
      <c r="D230" s="83"/>
      <c r="E230" s="83"/>
      <c r="F230" s="83"/>
    </row>
    <row r="231" spans="2:6" x14ac:dyDescent="0.25">
      <c r="B231" s="114"/>
      <c r="C231" s="83"/>
      <c r="D231" s="83"/>
      <c r="E231" s="83"/>
      <c r="F231" s="83"/>
    </row>
    <row r="232" spans="2:6" x14ac:dyDescent="0.25">
      <c r="B232" s="114"/>
      <c r="C232" s="83"/>
      <c r="D232" s="83"/>
      <c r="E232" s="83"/>
      <c r="F232" s="83"/>
    </row>
    <row r="233" spans="2:6" x14ac:dyDescent="0.25">
      <c r="B233" s="114"/>
      <c r="C233" s="83"/>
      <c r="D233" s="83"/>
      <c r="E233" s="83"/>
      <c r="F233" s="83"/>
    </row>
    <row r="234" spans="2:6" x14ac:dyDescent="0.25">
      <c r="B234" s="114"/>
      <c r="C234" s="83"/>
      <c r="D234" s="83"/>
      <c r="E234" s="83"/>
      <c r="F234" s="83"/>
    </row>
    <row r="235" spans="2:6" x14ac:dyDescent="0.25">
      <c r="B235" s="114"/>
      <c r="C235" s="83"/>
      <c r="D235" s="83"/>
      <c r="E235" s="83"/>
      <c r="F235" s="83"/>
    </row>
    <row r="236" spans="2:6" x14ac:dyDescent="0.25">
      <c r="B236" s="114"/>
      <c r="C236" s="83"/>
      <c r="D236" s="83"/>
      <c r="E236" s="83"/>
      <c r="F236" s="83"/>
    </row>
    <row r="237" spans="2:6" x14ac:dyDescent="0.25">
      <c r="B237" s="114"/>
      <c r="C237" s="83"/>
      <c r="D237" s="83"/>
      <c r="E237" s="83"/>
      <c r="F237" s="83"/>
    </row>
    <row r="238" spans="2:6" x14ac:dyDescent="0.25">
      <c r="B238" s="114"/>
      <c r="C238" s="83"/>
      <c r="D238" s="83"/>
      <c r="E238" s="83"/>
      <c r="F238" s="83"/>
    </row>
    <row r="239" spans="2:6" x14ac:dyDescent="0.25">
      <c r="B239" s="114"/>
      <c r="C239" s="83"/>
      <c r="D239" s="83"/>
      <c r="E239" s="83"/>
      <c r="F239" s="83"/>
    </row>
    <row r="240" spans="2:6" x14ac:dyDescent="0.25">
      <c r="B240" s="114"/>
      <c r="C240" s="83"/>
      <c r="D240" s="83"/>
      <c r="E240" s="83"/>
      <c r="F240" s="83"/>
    </row>
    <row r="241" spans="2:6" x14ac:dyDescent="0.25">
      <c r="B241" s="114"/>
      <c r="C241" s="83"/>
      <c r="D241" s="83"/>
      <c r="E241" s="83"/>
      <c r="F241" s="83"/>
    </row>
    <row r="242" spans="2:6" x14ac:dyDescent="0.25">
      <c r="B242" s="114"/>
      <c r="C242" s="83"/>
      <c r="D242" s="83"/>
      <c r="E242" s="83"/>
      <c r="F242" s="83"/>
    </row>
    <row r="243" spans="2:6" x14ac:dyDescent="0.25">
      <c r="B243" s="114"/>
      <c r="C243" s="83"/>
      <c r="D243" s="83"/>
      <c r="E243" s="83"/>
      <c r="F243" s="83"/>
    </row>
    <row r="244" spans="2:6" x14ac:dyDescent="0.25">
      <c r="B244" s="114"/>
      <c r="C244" s="83"/>
      <c r="D244" s="83"/>
      <c r="E244" s="83"/>
      <c r="F244" s="83"/>
    </row>
    <row r="245" spans="2:6" x14ac:dyDescent="0.25">
      <c r="B245" s="114"/>
      <c r="C245" s="83"/>
      <c r="D245" s="83"/>
      <c r="E245" s="83"/>
      <c r="F245" s="83"/>
    </row>
    <row r="246" spans="2:6" x14ac:dyDescent="0.25">
      <c r="B246" s="114"/>
      <c r="C246" s="83"/>
      <c r="D246" s="83"/>
      <c r="E246" s="83"/>
      <c r="F246" s="83"/>
    </row>
    <row r="247" spans="2:6" x14ac:dyDescent="0.25">
      <c r="B247" s="114"/>
      <c r="C247" s="83"/>
      <c r="D247" s="83"/>
      <c r="E247" s="83"/>
      <c r="F247" s="83"/>
    </row>
    <row r="248" spans="2:6" x14ac:dyDescent="0.25">
      <c r="B248" s="114"/>
      <c r="C248" s="83"/>
      <c r="D248" s="83"/>
      <c r="E248" s="83"/>
      <c r="F248" s="83"/>
    </row>
    <row r="249" spans="2:6" x14ac:dyDescent="0.25">
      <c r="B249" s="114"/>
      <c r="C249" s="83"/>
      <c r="D249" s="83"/>
      <c r="E249" s="83"/>
      <c r="F249" s="83"/>
    </row>
    <row r="250" spans="2:6" x14ac:dyDescent="0.25">
      <c r="B250" s="114"/>
      <c r="C250" s="83"/>
      <c r="D250" s="83"/>
      <c r="E250" s="83"/>
      <c r="F250" s="83"/>
    </row>
    <row r="251" spans="2:6" x14ac:dyDescent="0.25">
      <c r="B251" s="114"/>
      <c r="C251" s="83"/>
      <c r="D251" s="83"/>
      <c r="E251" s="83"/>
      <c r="F251" s="83"/>
    </row>
    <row r="252" spans="2:6" x14ac:dyDescent="0.25">
      <c r="B252" s="114"/>
      <c r="C252" s="83"/>
      <c r="D252" s="83"/>
      <c r="E252" s="83"/>
      <c r="F252" s="83"/>
    </row>
    <row r="253" spans="2:6" x14ac:dyDescent="0.25">
      <c r="B253" s="114"/>
      <c r="C253" s="83"/>
      <c r="D253" s="83"/>
      <c r="E253" s="83"/>
      <c r="F253" s="83"/>
    </row>
    <row r="254" spans="2:6" x14ac:dyDescent="0.25">
      <c r="B254" s="114"/>
      <c r="C254" s="83"/>
      <c r="D254" s="83"/>
      <c r="E254" s="83"/>
      <c r="F254" s="83"/>
    </row>
    <row r="255" spans="2:6" x14ac:dyDescent="0.25">
      <c r="B255" s="114"/>
      <c r="C255" s="83"/>
      <c r="D255" s="83"/>
      <c r="E255" s="83"/>
      <c r="F255" s="83"/>
    </row>
    <row r="256" spans="2:6" x14ac:dyDescent="0.25">
      <c r="B256" s="114"/>
      <c r="C256" s="83"/>
      <c r="D256" s="83"/>
      <c r="E256" s="83"/>
      <c r="F256" s="83"/>
    </row>
    <row r="257" spans="2:6" x14ac:dyDescent="0.25">
      <c r="B257" s="114"/>
      <c r="C257" s="83"/>
      <c r="D257" s="83"/>
      <c r="E257" s="83"/>
      <c r="F257" s="83"/>
    </row>
    <row r="258" spans="2:6" x14ac:dyDescent="0.25">
      <c r="B258" s="114"/>
      <c r="C258" s="83"/>
      <c r="D258" s="83"/>
      <c r="E258" s="83"/>
      <c r="F258" s="83"/>
    </row>
    <row r="259" spans="2:6" x14ac:dyDescent="0.25">
      <c r="B259" s="114"/>
      <c r="C259" s="83"/>
      <c r="D259" s="83"/>
      <c r="E259" s="83"/>
      <c r="F259" s="83"/>
    </row>
    <row r="260" spans="2:6" x14ac:dyDescent="0.25">
      <c r="B260" s="114"/>
      <c r="C260" s="83"/>
      <c r="D260" s="83"/>
      <c r="E260" s="83"/>
      <c r="F260" s="83"/>
    </row>
    <row r="261" spans="2:6" x14ac:dyDescent="0.25">
      <c r="B261" s="114"/>
      <c r="C261" s="83"/>
      <c r="D261" s="83"/>
      <c r="E261" s="83"/>
      <c r="F261" s="83"/>
    </row>
    <row r="262" spans="2:6" x14ac:dyDescent="0.25">
      <c r="B262" s="114"/>
      <c r="C262" s="83"/>
      <c r="D262" s="83"/>
      <c r="E262" s="83"/>
      <c r="F262" s="83"/>
    </row>
    <row r="263" spans="2:6" x14ac:dyDescent="0.25">
      <c r="B263" s="114"/>
      <c r="C263" s="83"/>
      <c r="D263" s="83"/>
      <c r="E263" s="83"/>
      <c r="F263" s="83"/>
    </row>
    <row r="264" spans="2:6" x14ac:dyDescent="0.25">
      <c r="B264" s="114"/>
      <c r="C264" s="83"/>
      <c r="D264" s="83"/>
      <c r="E264" s="83"/>
      <c r="F264" s="83"/>
    </row>
    <row r="265" spans="2:6" x14ac:dyDescent="0.25">
      <c r="B265" s="114"/>
      <c r="C265" s="83"/>
      <c r="D265" s="83"/>
      <c r="E265" s="83"/>
      <c r="F265" s="83"/>
    </row>
    <row r="266" spans="2:6" x14ac:dyDescent="0.25">
      <c r="B266" s="114"/>
      <c r="C266" s="83"/>
      <c r="D266" s="83"/>
      <c r="E266" s="83"/>
      <c r="F266" s="83"/>
    </row>
    <row r="267" spans="2:6" x14ac:dyDescent="0.25">
      <c r="B267" s="114"/>
      <c r="C267" s="83"/>
      <c r="D267" s="83"/>
      <c r="E267" s="83"/>
      <c r="F267" s="83"/>
    </row>
    <row r="268" spans="2:6" x14ac:dyDescent="0.25">
      <c r="B268" s="114"/>
      <c r="C268" s="83"/>
      <c r="D268" s="83"/>
      <c r="E268" s="83"/>
      <c r="F268" s="83"/>
    </row>
    <row r="269" spans="2:6" x14ac:dyDescent="0.25">
      <c r="B269" s="114"/>
      <c r="C269" s="83"/>
      <c r="D269" s="83"/>
      <c r="E269" s="83"/>
      <c r="F269" s="83"/>
    </row>
    <row r="270" spans="2:6" x14ac:dyDescent="0.25">
      <c r="B270" s="114"/>
      <c r="C270" s="83"/>
      <c r="D270" s="83"/>
      <c r="E270" s="83"/>
      <c r="F270" s="83"/>
    </row>
    <row r="271" spans="2:6" x14ac:dyDescent="0.25">
      <c r="B271" s="114"/>
      <c r="C271" s="83"/>
      <c r="D271" s="83"/>
      <c r="E271" s="83"/>
      <c r="F271" s="83"/>
    </row>
    <row r="272" spans="2:6" x14ac:dyDescent="0.25">
      <c r="B272" s="114"/>
      <c r="C272" s="83"/>
      <c r="D272" s="83"/>
      <c r="E272" s="83"/>
      <c r="F272" s="83"/>
    </row>
    <row r="273" spans="2:6" x14ac:dyDescent="0.25">
      <c r="B273" s="114"/>
      <c r="C273" s="83"/>
      <c r="D273" s="83"/>
      <c r="E273" s="83"/>
      <c r="F273" s="83"/>
    </row>
    <row r="274" spans="2:6" x14ac:dyDescent="0.25">
      <c r="B274" s="114"/>
      <c r="C274" s="83"/>
      <c r="D274" s="83"/>
      <c r="E274" s="83"/>
      <c r="F274" s="83"/>
    </row>
    <row r="275" spans="2:6" x14ac:dyDescent="0.25">
      <c r="B275" s="114"/>
      <c r="C275" s="83"/>
      <c r="D275" s="83"/>
      <c r="E275" s="83"/>
      <c r="F275" s="83"/>
    </row>
    <row r="276" spans="2:6" x14ac:dyDescent="0.25">
      <c r="B276" s="114"/>
      <c r="C276" s="83"/>
      <c r="D276" s="83"/>
      <c r="E276" s="83"/>
      <c r="F276" s="83"/>
    </row>
    <row r="277" spans="2:6" x14ac:dyDescent="0.25">
      <c r="B277" s="114"/>
      <c r="C277" s="83"/>
      <c r="D277" s="83"/>
      <c r="E277" s="83"/>
      <c r="F277" s="83"/>
    </row>
    <row r="278" spans="2:6" x14ac:dyDescent="0.25">
      <c r="B278" s="114"/>
      <c r="C278" s="83"/>
      <c r="D278" s="83"/>
      <c r="E278" s="83"/>
      <c r="F278" s="83"/>
    </row>
    <row r="279" spans="2:6" x14ac:dyDescent="0.25">
      <c r="B279" s="114"/>
      <c r="C279" s="83"/>
      <c r="D279" s="83"/>
      <c r="E279" s="83"/>
      <c r="F279" s="83"/>
    </row>
    <row r="280" spans="2:6" x14ac:dyDescent="0.25">
      <c r="B280" s="114"/>
      <c r="C280" s="83"/>
      <c r="D280" s="83"/>
      <c r="E280" s="83"/>
      <c r="F280" s="83"/>
    </row>
    <row r="281" spans="2:6" x14ac:dyDescent="0.25">
      <c r="B281" s="114"/>
      <c r="C281" s="83"/>
      <c r="D281" s="83"/>
      <c r="E281" s="83"/>
      <c r="F281" s="83"/>
    </row>
    <row r="282" spans="2:6" x14ac:dyDescent="0.25">
      <c r="B282" s="114"/>
      <c r="C282" s="83"/>
      <c r="D282" s="83"/>
      <c r="E282" s="83"/>
      <c r="F282" s="83"/>
    </row>
    <row r="283" spans="2:6" x14ac:dyDescent="0.25">
      <c r="B283" s="114"/>
      <c r="C283" s="83"/>
      <c r="D283" s="83"/>
      <c r="E283" s="83"/>
      <c r="F283" s="83"/>
    </row>
    <row r="284" spans="2:6" x14ac:dyDescent="0.25">
      <c r="B284" s="114"/>
      <c r="C284" s="83"/>
      <c r="D284" s="83"/>
      <c r="E284" s="83"/>
      <c r="F284" s="83"/>
    </row>
    <row r="285" spans="2:6" x14ac:dyDescent="0.25">
      <c r="B285" s="114"/>
      <c r="C285" s="83"/>
      <c r="D285" s="83"/>
      <c r="E285" s="83"/>
      <c r="F285" s="83"/>
    </row>
    <row r="286" spans="2:6" x14ac:dyDescent="0.25">
      <c r="B286" s="114"/>
      <c r="C286" s="83"/>
      <c r="D286" s="83"/>
      <c r="E286" s="83"/>
      <c r="F286" s="83"/>
    </row>
    <row r="287" spans="2:6" x14ac:dyDescent="0.25">
      <c r="B287" s="114"/>
      <c r="C287" s="83"/>
      <c r="D287" s="83"/>
      <c r="E287" s="83"/>
      <c r="F287" s="83"/>
    </row>
    <row r="288" spans="2:6" x14ac:dyDescent="0.25">
      <c r="B288" s="114"/>
      <c r="C288" s="83"/>
      <c r="D288" s="83"/>
      <c r="E288" s="83"/>
      <c r="F288" s="83"/>
    </row>
    <row r="289" spans="2:6" x14ac:dyDescent="0.25">
      <c r="B289" s="114"/>
      <c r="C289" s="83"/>
      <c r="D289" s="83"/>
      <c r="E289" s="83"/>
      <c r="F289" s="83"/>
    </row>
    <row r="290" spans="2:6" x14ac:dyDescent="0.25">
      <c r="B290" s="114"/>
      <c r="C290" s="83"/>
      <c r="D290" s="83"/>
      <c r="E290" s="83"/>
      <c r="F290" s="83"/>
    </row>
    <row r="291" spans="2:6" x14ac:dyDescent="0.25">
      <c r="B291" s="114"/>
      <c r="C291" s="83"/>
      <c r="D291" s="83"/>
      <c r="E291" s="83"/>
      <c r="F291" s="83"/>
    </row>
    <row r="292" spans="2:6" x14ac:dyDescent="0.25">
      <c r="B292" s="114"/>
      <c r="C292" s="83"/>
      <c r="D292" s="83"/>
      <c r="E292" s="83"/>
      <c r="F292" s="83"/>
    </row>
    <row r="293" spans="2:6" x14ac:dyDescent="0.25">
      <c r="B293" s="114"/>
      <c r="C293" s="83"/>
      <c r="D293" s="83"/>
      <c r="E293" s="83"/>
      <c r="F293" s="83"/>
    </row>
    <row r="294" spans="2:6" x14ac:dyDescent="0.25">
      <c r="B294" s="114"/>
      <c r="C294" s="83"/>
      <c r="D294" s="83"/>
      <c r="E294" s="83"/>
      <c r="F294" s="83"/>
    </row>
    <row r="295" spans="2:6" x14ac:dyDescent="0.25">
      <c r="B295" s="114"/>
      <c r="C295" s="83"/>
      <c r="D295" s="83"/>
      <c r="E295" s="83"/>
      <c r="F295" s="83"/>
    </row>
    <row r="296" spans="2:6" x14ac:dyDescent="0.25">
      <c r="B296" s="114"/>
      <c r="C296" s="83"/>
      <c r="D296" s="83"/>
      <c r="E296" s="83"/>
      <c r="F296" s="83"/>
    </row>
    <row r="297" spans="2:6" x14ac:dyDescent="0.25">
      <c r="B297" s="114"/>
      <c r="C297" s="83"/>
      <c r="D297" s="83"/>
      <c r="E297" s="83"/>
      <c r="F297" s="83"/>
    </row>
    <row r="298" spans="2:6" x14ac:dyDescent="0.25">
      <c r="B298" s="114"/>
      <c r="C298" s="83"/>
      <c r="D298" s="83"/>
      <c r="E298" s="83"/>
      <c r="F298" s="83"/>
    </row>
    <row r="299" spans="2:6" x14ac:dyDescent="0.25">
      <c r="B299" s="114"/>
      <c r="C299" s="83"/>
      <c r="D299" s="83"/>
      <c r="E299" s="83"/>
      <c r="F299" s="83"/>
    </row>
    <row r="300" spans="2:6" x14ac:dyDescent="0.25">
      <c r="B300" s="114"/>
      <c r="C300" s="83"/>
      <c r="D300" s="83"/>
      <c r="E300" s="83"/>
      <c r="F300" s="83"/>
    </row>
    <row r="301" spans="2:6" x14ac:dyDescent="0.25">
      <c r="B301" s="114"/>
      <c r="C301" s="83"/>
      <c r="D301" s="83"/>
      <c r="E301" s="83"/>
      <c r="F301" s="83"/>
    </row>
    <row r="302" spans="2:6" x14ac:dyDescent="0.25">
      <c r="B302" s="114"/>
      <c r="C302" s="83"/>
      <c r="D302" s="83"/>
      <c r="E302" s="83"/>
      <c r="F302" s="83"/>
    </row>
    <row r="303" spans="2:6" x14ac:dyDescent="0.25">
      <c r="B303" s="114"/>
      <c r="C303" s="83"/>
      <c r="D303" s="83"/>
      <c r="E303" s="83"/>
      <c r="F303" s="83"/>
    </row>
    <row r="304" spans="2:6" x14ac:dyDescent="0.25">
      <c r="B304" s="114"/>
      <c r="C304" s="83"/>
      <c r="D304" s="83"/>
      <c r="E304" s="83"/>
      <c r="F304" s="83"/>
    </row>
    <row r="305" spans="2:6" x14ac:dyDescent="0.25">
      <c r="B305" s="114"/>
      <c r="C305" s="83"/>
      <c r="D305" s="83"/>
      <c r="E305" s="83"/>
      <c r="F305" s="83"/>
    </row>
    <row r="306" spans="2:6" x14ac:dyDescent="0.25">
      <c r="B306" s="114"/>
      <c r="C306" s="83"/>
      <c r="D306" s="83"/>
      <c r="E306" s="83"/>
      <c r="F306" s="83"/>
    </row>
    <row r="307" spans="2:6" x14ac:dyDescent="0.25">
      <c r="B307" s="114"/>
      <c r="C307" s="83"/>
      <c r="D307" s="83"/>
      <c r="E307" s="83"/>
      <c r="F307" s="83"/>
    </row>
    <row r="308" spans="2:6" x14ac:dyDescent="0.25">
      <c r="B308" s="114"/>
      <c r="C308" s="83"/>
      <c r="D308" s="83"/>
      <c r="E308" s="83"/>
      <c r="F308" s="83"/>
    </row>
    <row r="309" spans="2:6" x14ac:dyDescent="0.25">
      <c r="B309" s="114"/>
      <c r="C309" s="83"/>
      <c r="D309" s="83"/>
      <c r="E309" s="83"/>
      <c r="F309" s="83"/>
    </row>
    <row r="310" spans="2:6" x14ac:dyDescent="0.25">
      <c r="B310" s="114"/>
      <c r="C310" s="83"/>
      <c r="D310" s="83"/>
      <c r="E310" s="83"/>
      <c r="F310" s="83"/>
    </row>
    <row r="311" spans="2:6" x14ac:dyDescent="0.25">
      <c r="B311" s="114"/>
      <c r="C311" s="83"/>
      <c r="D311" s="83"/>
      <c r="E311" s="83"/>
      <c r="F311" s="83"/>
    </row>
    <row r="312" spans="2:6" x14ac:dyDescent="0.25">
      <c r="B312" s="114"/>
      <c r="C312" s="83"/>
      <c r="D312" s="83"/>
      <c r="E312" s="83"/>
      <c r="F312" s="83"/>
    </row>
    <row r="313" spans="2:6" x14ac:dyDescent="0.25">
      <c r="B313" s="114"/>
      <c r="C313" s="83"/>
      <c r="D313" s="83"/>
      <c r="E313" s="83"/>
      <c r="F313" s="83"/>
    </row>
    <row r="314" spans="2:6" x14ac:dyDescent="0.25">
      <c r="B314" s="114"/>
      <c r="C314" s="83"/>
      <c r="D314" s="83"/>
      <c r="E314" s="83"/>
      <c r="F314" s="83"/>
    </row>
    <row r="315" spans="2:6" x14ac:dyDescent="0.25">
      <c r="B315" s="114"/>
      <c r="C315" s="83"/>
      <c r="D315" s="83"/>
      <c r="E315" s="83"/>
      <c r="F315" s="83"/>
    </row>
    <row r="316" spans="2:6" x14ac:dyDescent="0.25">
      <c r="B316" s="114"/>
      <c r="C316" s="83"/>
      <c r="D316" s="83"/>
      <c r="E316" s="83"/>
      <c r="F316" s="83"/>
    </row>
    <row r="317" spans="2:6" x14ac:dyDescent="0.25">
      <c r="B317" s="114"/>
      <c r="C317" s="83"/>
      <c r="D317" s="83"/>
      <c r="E317" s="83"/>
      <c r="F317" s="83"/>
    </row>
    <row r="318" spans="2:6" x14ac:dyDescent="0.25">
      <c r="B318" s="114"/>
      <c r="C318" s="83"/>
      <c r="D318" s="83"/>
      <c r="E318" s="83"/>
      <c r="F318" s="83"/>
    </row>
    <row r="319" spans="2:6" x14ac:dyDescent="0.25">
      <c r="B319" s="114"/>
      <c r="C319" s="83"/>
      <c r="D319" s="83"/>
      <c r="E319" s="83"/>
      <c r="F319" s="83"/>
    </row>
    <row r="320" spans="2:6" x14ac:dyDescent="0.25">
      <c r="B320" s="114"/>
      <c r="C320" s="83"/>
      <c r="D320" s="83"/>
      <c r="E320" s="83"/>
      <c r="F320" s="83"/>
    </row>
    <row r="321" spans="2:6" x14ac:dyDescent="0.25">
      <c r="B321" s="114"/>
      <c r="C321" s="83"/>
      <c r="D321" s="83"/>
      <c r="E321" s="83"/>
      <c r="F321" s="83"/>
    </row>
    <row r="322" spans="2:6" x14ac:dyDescent="0.25">
      <c r="B322" s="114"/>
      <c r="C322" s="83"/>
      <c r="D322" s="83"/>
      <c r="E322" s="83"/>
      <c r="F322" s="83"/>
    </row>
    <row r="323" spans="2:6" x14ac:dyDescent="0.25">
      <c r="B323" s="114"/>
      <c r="C323" s="83"/>
      <c r="D323" s="83"/>
      <c r="E323" s="83"/>
      <c r="F323" s="83"/>
    </row>
    <row r="324" spans="2:6" x14ac:dyDescent="0.25">
      <c r="B324" s="114"/>
      <c r="C324" s="83"/>
      <c r="D324" s="83"/>
      <c r="E324" s="83"/>
      <c r="F324" s="83"/>
    </row>
    <row r="325" spans="2:6" x14ac:dyDescent="0.25">
      <c r="B325" s="114"/>
      <c r="C325" s="83"/>
      <c r="D325" s="83"/>
      <c r="E325" s="83"/>
      <c r="F325" s="83"/>
    </row>
    <row r="326" spans="2:6" x14ac:dyDescent="0.25">
      <c r="B326" s="114"/>
      <c r="C326" s="83"/>
      <c r="D326" s="83"/>
      <c r="E326" s="83"/>
      <c r="F326" s="83"/>
    </row>
    <row r="327" spans="2:6" x14ac:dyDescent="0.25">
      <c r="B327" s="114"/>
      <c r="C327" s="83"/>
      <c r="D327" s="83"/>
      <c r="E327" s="83"/>
      <c r="F327" s="83"/>
    </row>
    <row r="328" spans="2:6" x14ac:dyDescent="0.25">
      <c r="B328" s="114"/>
      <c r="C328" s="83"/>
      <c r="D328" s="83"/>
      <c r="E328" s="83"/>
      <c r="F328" s="83"/>
    </row>
    <row r="329" spans="2:6" x14ac:dyDescent="0.25">
      <c r="B329" s="114"/>
      <c r="C329" s="83"/>
      <c r="D329" s="83"/>
      <c r="E329" s="83"/>
      <c r="F329" s="83"/>
    </row>
    <row r="330" spans="2:6" x14ac:dyDescent="0.25">
      <c r="B330" s="114"/>
      <c r="C330" s="83"/>
      <c r="D330" s="83"/>
      <c r="E330" s="83"/>
      <c r="F330" s="83"/>
    </row>
    <row r="331" spans="2:6" x14ac:dyDescent="0.25">
      <c r="B331" s="114"/>
      <c r="C331" s="83"/>
      <c r="D331" s="83"/>
      <c r="E331" s="83"/>
      <c r="F331" s="83"/>
    </row>
    <row r="332" spans="2:6" x14ac:dyDescent="0.25">
      <c r="B332" s="114"/>
      <c r="C332" s="83"/>
      <c r="D332" s="83"/>
      <c r="E332" s="83"/>
      <c r="F332" s="83"/>
    </row>
    <row r="333" spans="2:6" x14ac:dyDescent="0.25">
      <c r="B333" s="114"/>
      <c r="C333" s="83"/>
      <c r="D333" s="83"/>
      <c r="E333" s="83"/>
      <c r="F333" s="83"/>
    </row>
    <row r="334" spans="2:6" x14ac:dyDescent="0.25">
      <c r="B334" s="114"/>
      <c r="C334" s="83"/>
      <c r="D334" s="83"/>
      <c r="E334" s="83"/>
      <c r="F334" s="83"/>
    </row>
    <row r="335" spans="2:6" x14ac:dyDescent="0.25">
      <c r="B335" s="114"/>
      <c r="C335" s="83"/>
      <c r="D335" s="83"/>
      <c r="E335" s="83"/>
      <c r="F335" s="83"/>
    </row>
    <row r="336" spans="2:6" x14ac:dyDescent="0.25">
      <c r="B336" s="114"/>
      <c r="C336" s="83"/>
      <c r="D336" s="83"/>
      <c r="E336" s="83"/>
      <c r="F336" s="83"/>
    </row>
    <row r="337" spans="2:6" x14ac:dyDescent="0.25">
      <c r="B337" s="114"/>
      <c r="C337" s="83"/>
      <c r="D337" s="83"/>
      <c r="E337" s="83"/>
      <c r="F337" s="83"/>
    </row>
    <row r="338" spans="2:6" x14ac:dyDescent="0.25">
      <c r="B338" s="114"/>
      <c r="C338" s="83"/>
      <c r="D338" s="83"/>
      <c r="E338" s="83"/>
      <c r="F338" s="83"/>
    </row>
    <row r="339" spans="2:6" x14ac:dyDescent="0.25">
      <c r="B339" s="114"/>
      <c r="C339" s="83"/>
      <c r="D339" s="83"/>
      <c r="E339" s="83"/>
      <c r="F339" s="83"/>
    </row>
    <row r="340" spans="2:6" x14ac:dyDescent="0.25">
      <c r="B340" s="114"/>
      <c r="C340" s="83"/>
      <c r="D340" s="83"/>
      <c r="E340" s="83"/>
      <c r="F340" s="83"/>
    </row>
    <row r="341" spans="2:6" x14ac:dyDescent="0.25">
      <c r="B341" s="114"/>
      <c r="C341" s="83"/>
      <c r="D341" s="83"/>
      <c r="E341" s="83"/>
      <c r="F341" s="83"/>
    </row>
    <row r="342" spans="2:6" x14ac:dyDescent="0.25">
      <c r="B342" s="114"/>
      <c r="C342" s="83"/>
      <c r="D342" s="83"/>
      <c r="E342" s="83"/>
      <c r="F342" s="83"/>
    </row>
    <row r="343" spans="2:6" x14ac:dyDescent="0.25">
      <c r="B343" s="114"/>
      <c r="C343" s="83"/>
      <c r="D343" s="83"/>
      <c r="E343" s="83"/>
      <c r="F343" s="83"/>
    </row>
    <row r="344" spans="2:6" x14ac:dyDescent="0.25">
      <c r="B344" s="114"/>
      <c r="C344" s="83"/>
      <c r="D344" s="83"/>
      <c r="E344" s="83"/>
      <c r="F344" s="83"/>
    </row>
    <row r="345" spans="2:6" x14ac:dyDescent="0.25">
      <c r="B345" s="114"/>
      <c r="C345" s="83"/>
      <c r="D345" s="83"/>
      <c r="E345" s="83"/>
      <c r="F345" s="83"/>
    </row>
    <row r="346" spans="2:6" x14ac:dyDescent="0.25">
      <c r="B346" s="114"/>
      <c r="C346" s="83"/>
      <c r="D346" s="83"/>
      <c r="E346" s="83"/>
      <c r="F346" s="83"/>
    </row>
    <row r="347" spans="2:6" x14ac:dyDescent="0.25">
      <c r="B347" s="114"/>
      <c r="C347" s="83"/>
      <c r="D347" s="83"/>
      <c r="E347" s="83"/>
      <c r="F347" s="83"/>
    </row>
    <row r="348" spans="2:6" x14ac:dyDescent="0.25">
      <c r="B348" s="114"/>
      <c r="C348" s="83"/>
      <c r="D348" s="83"/>
      <c r="E348" s="83"/>
      <c r="F348" s="83"/>
    </row>
    <row r="349" spans="2:6" x14ac:dyDescent="0.25">
      <c r="B349" s="114"/>
      <c r="C349" s="83"/>
      <c r="D349" s="83"/>
      <c r="E349" s="83"/>
      <c r="F349" s="83"/>
    </row>
    <row r="350" spans="2:6" x14ac:dyDescent="0.25">
      <c r="B350" s="114"/>
      <c r="C350" s="83"/>
      <c r="D350" s="83"/>
      <c r="E350" s="83"/>
      <c r="F350" s="83"/>
    </row>
    <row r="351" spans="2:6" x14ac:dyDescent="0.25">
      <c r="B351" s="114"/>
      <c r="C351" s="83"/>
      <c r="D351" s="83"/>
      <c r="E351" s="83"/>
      <c r="F351" s="83"/>
    </row>
    <row r="352" spans="2:6" x14ac:dyDescent="0.25">
      <c r="B352" s="114"/>
      <c r="C352" s="83"/>
      <c r="D352" s="83"/>
      <c r="E352" s="83"/>
      <c r="F352" s="83"/>
    </row>
    <row r="353" spans="2:6" x14ac:dyDescent="0.25">
      <c r="B353" s="114"/>
      <c r="C353" s="83"/>
      <c r="D353" s="83"/>
      <c r="E353" s="83"/>
      <c r="F353" s="83"/>
    </row>
    <row r="354" spans="2:6" x14ac:dyDescent="0.25">
      <c r="B354" s="114"/>
      <c r="C354" s="83"/>
      <c r="D354" s="83"/>
      <c r="E354" s="83"/>
      <c r="F354" s="83"/>
    </row>
    <row r="355" spans="2:6" x14ac:dyDescent="0.25">
      <c r="B355" s="114"/>
      <c r="C355" s="83"/>
      <c r="D355" s="83"/>
      <c r="E355" s="83"/>
      <c r="F355" s="83"/>
    </row>
    <row r="356" spans="2:6" x14ac:dyDescent="0.25">
      <c r="B356" s="114"/>
      <c r="C356" s="83"/>
      <c r="D356" s="83"/>
      <c r="E356" s="83"/>
      <c r="F356" s="83"/>
    </row>
    <row r="357" spans="2:6" x14ac:dyDescent="0.25">
      <c r="B357" s="114"/>
      <c r="C357" s="83"/>
      <c r="D357" s="83"/>
      <c r="E357" s="83"/>
      <c r="F357" s="83"/>
    </row>
    <row r="358" spans="2:6" x14ac:dyDescent="0.25">
      <c r="B358" s="114"/>
      <c r="C358" s="83"/>
      <c r="D358" s="83"/>
      <c r="E358" s="83"/>
      <c r="F358" s="83"/>
    </row>
    <row r="359" spans="2:6" x14ac:dyDescent="0.25">
      <c r="B359" s="114"/>
      <c r="C359" s="83"/>
      <c r="D359" s="83"/>
      <c r="E359" s="83"/>
      <c r="F359" s="83"/>
    </row>
    <row r="360" spans="2:6" x14ac:dyDescent="0.25">
      <c r="B360" s="114"/>
      <c r="C360" s="83"/>
      <c r="D360" s="83"/>
      <c r="E360" s="83"/>
      <c r="F360" s="83"/>
    </row>
    <row r="361" spans="2:6" x14ac:dyDescent="0.25">
      <c r="B361" s="114"/>
      <c r="C361" s="83"/>
      <c r="D361" s="83"/>
      <c r="E361" s="83"/>
      <c r="F361" s="83"/>
    </row>
    <row r="362" spans="2:6" x14ac:dyDescent="0.25">
      <c r="B362" s="114"/>
      <c r="C362" s="83"/>
      <c r="D362" s="83"/>
      <c r="E362" s="83"/>
      <c r="F362" s="83"/>
    </row>
    <row r="363" spans="2:6" x14ac:dyDescent="0.25">
      <c r="B363" s="114"/>
      <c r="C363" s="83"/>
      <c r="D363" s="83"/>
      <c r="E363" s="83"/>
      <c r="F363" s="83"/>
    </row>
    <row r="364" spans="2:6" x14ac:dyDescent="0.25">
      <c r="B364" s="114"/>
      <c r="C364" s="83"/>
      <c r="D364" s="83"/>
      <c r="E364" s="83"/>
      <c r="F364" s="83"/>
    </row>
    <row r="365" spans="2:6" x14ac:dyDescent="0.25">
      <c r="B365" s="114"/>
      <c r="C365" s="83"/>
      <c r="D365" s="83"/>
      <c r="E365" s="83"/>
      <c r="F365" s="83"/>
    </row>
    <row r="366" spans="2:6" x14ac:dyDescent="0.25">
      <c r="B366" s="114"/>
      <c r="C366" s="83"/>
      <c r="D366" s="83"/>
      <c r="E366" s="83"/>
      <c r="F366" s="83"/>
    </row>
    <row r="367" spans="2:6" x14ac:dyDescent="0.25">
      <c r="B367" s="114"/>
      <c r="C367" s="83"/>
      <c r="D367" s="83"/>
      <c r="E367" s="83"/>
      <c r="F367" s="83"/>
    </row>
    <row r="368" spans="2:6" x14ac:dyDescent="0.25">
      <c r="B368" s="114"/>
      <c r="C368" s="83"/>
      <c r="D368" s="83"/>
      <c r="E368" s="83"/>
      <c r="F368" s="83"/>
    </row>
    <row r="369" spans="2:6" x14ac:dyDescent="0.25">
      <c r="B369" s="114"/>
      <c r="C369" s="83"/>
      <c r="D369" s="83"/>
      <c r="E369" s="83"/>
      <c r="F369" s="83"/>
    </row>
    <row r="370" spans="2:6" x14ac:dyDescent="0.25">
      <c r="B370" s="114"/>
      <c r="C370" s="83"/>
      <c r="D370" s="83"/>
      <c r="E370" s="83"/>
      <c r="F370" s="83"/>
    </row>
    <row r="371" spans="2:6" x14ac:dyDescent="0.25">
      <c r="B371" s="114"/>
      <c r="C371" s="83"/>
      <c r="D371" s="83"/>
      <c r="E371" s="83"/>
      <c r="F371" s="83"/>
    </row>
    <row r="372" spans="2:6" x14ac:dyDescent="0.25">
      <c r="B372" s="114"/>
      <c r="C372" s="83"/>
      <c r="D372" s="83"/>
      <c r="E372" s="83"/>
      <c r="F372" s="83"/>
    </row>
    <row r="373" spans="2:6" x14ac:dyDescent="0.25">
      <c r="B373" s="114"/>
      <c r="C373" s="83"/>
      <c r="D373" s="83"/>
      <c r="E373" s="83"/>
      <c r="F373" s="83"/>
    </row>
    <row r="374" spans="2:6" x14ac:dyDescent="0.25">
      <c r="B374" s="114"/>
      <c r="C374" s="83"/>
      <c r="D374" s="83"/>
      <c r="E374" s="83"/>
      <c r="F374" s="83"/>
    </row>
    <row r="375" spans="2:6" x14ac:dyDescent="0.25">
      <c r="B375" s="114"/>
      <c r="C375" s="83"/>
      <c r="D375" s="83"/>
      <c r="E375" s="83"/>
      <c r="F375" s="83"/>
    </row>
    <row r="376" spans="2:6" x14ac:dyDescent="0.25">
      <c r="B376" s="114"/>
      <c r="C376" s="83"/>
      <c r="D376" s="83"/>
      <c r="E376" s="83"/>
      <c r="F376" s="83"/>
    </row>
    <row r="377" spans="2:6" x14ac:dyDescent="0.25">
      <c r="B377" s="114"/>
      <c r="C377" s="83"/>
      <c r="D377" s="83"/>
      <c r="E377" s="83"/>
      <c r="F377" s="83"/>
    </row>
    <row r="378" spans="2:6" x14ac:dyDescent="0.25">
      <c r="B378" s="114"/>
      <c r="C378" s="83"/>
      <c r="D378" s="83"/>
      <c r="E378" s="83"/>
      <c r="F378" s="83"/>
    </row>
    <row r="379" spans="2:6" x14ac:dyDescent="0.25">
      <c r="B379" s="114"/>
      <c r="C379" s="83"/>
      <c r="D379" s="83"/>
      <c r="E379" s="83"/>
      <c r="F379" s="83"/>
    </row>
    <row r="380" spans="2:6" x14ac:dyDescent="0.25">
      <c r="B380" s="114"/>
      <c r="C380" s="83"/>
      <c r="D380" s="83"/>
      <c r="E380" s="83"/>
      <c r="F380" s="83"/>
    </row>
    <row r="381" spans="2:6" x14ac:dyDescent="0.25">
      <c r="B381" s="114"/>
      <c r="C381" s="83"/>
      <c r="D381" s="83"/>
      <c r="E381" s="83"/>
      <c r="F381" s="83"/>
    </row>
    <row r="382" spans="2:6" x14ac:dyDescent="0.25">
      <c r="B382" s="114"/>
      <c r="C382" s="83"/>
      <c r="D382" s="83"/>
      <c r="E382" s="83"/>
      <c r="F382" s="83"/>
    </row>
    <row r="383" spans="2:6" x14ac:dyDescent="0.25">
      <c r="B383" s="114"/>
      <c r="C383" s="83"/>
      <c r="D383" s="83"/>
      <c r="E383" s="83"/>
      <c r="F383" s="83"/>
    </row>
    <row r="384" spans="2:6" x14ac:dyDescent="0.25">
      <c r="B384" s="114"/>
      <c r="C384" s="83"/>
      <c r="D384" s="83"/>
      <c r="E384" s="83"/>
      <c r="F384" s="83"/>
    </row>
    <row r="385" spans="2:6" x14ac:dyDescent="0.25">
      <c r="B385" s="114"/>
      <c r="C385" s="83"/>
      <c r="D385" s="83"/>
      <c r="E385" s="83"/>
      <c r="F385" s="83"/>
    </row>
    <row r="386" spans="2:6" x14ac:dyDescent="0.25">
      <c r="B386" s="114"/>
      <c r="C386" s="83"/>
      <c r="D386" s="83"/>
      <c r="E386" s="83"/>
      <c r="F386" s="83"/>
    </row>
    <row r="387" spans="2:6" x14ac:dyDescent="0.25">
      <c r="B387" s="114"/>
      <c r="C387" s="83"/>
      <c r="D387" s="83"/>
      <c r="E387" s="83"/>
      <c r="F387" s="83"/>
    </row>
    <row r="388" spans="2:6" x14ac:dyDescent="0.25">
      <c r="B388" s="114"/>
      <c r="C388" s="83"/>
      <c r="D388" s="83"/>
      <c r="E388" s="83"/>
      <c r="F388" s="83"/>
    </row>
    <row r="389" spans="2:6" x14ac:dyDescent="0.25">
      <c r="B389" s="114"/>
      <c r="C389" s="83"/>
      <c r="D389" s="83"/>
      <c r="E389" s="83"/>
      <c r="F389" s="83"/>
    </row>
    <row r="390" spans="2:6" x14ac:dyDescent="0.25">
      <c r="B390" s="114"/>
      <c r="C390" s="83"/>
      <c r="D390" s="83"/>
      <c r="E390" s="83"/>
      <c r="F390" s="83"/>
    </row>
    <row r="391" spans="2:6" x14ac:dyDescent="0.25">
      <c r="B391" s="114"/>
      <c r="C391" s="83"/>
      <c r="D391" s="83"/>
      <c r="E391" s="83"/>
      <c r="F391" s="83"/>
    </row>
    <row r="392" spans="2:6" x14ac:dyDescent="0.25">
      <c r="B392" s="114"/>
      <c r="C392" s="83"/>
      <c r="D392" s="83"/>
      <c r="E392" s="83"/>
      <c r="F392" s="83"/>
    </row>
    <row r="393" spans="2:6" x14ac:dyDescent="0.25">
      <c r="B393" s="114"/>
      <c r="C393" s="83"/>
      <c r="D393" s="83"/>
      <c r="E393" s="83"/>
      <c r="F393" s="83"/>
    </row>
    <row r="394" spans="2:6" x14ac:dyDescent="0.25">
      <c r="B394" s="114"/>
      <c r="C394" s="83"/>
      <c r="D394" s="83"/>
      <c r="E394" s="83"/>
      <c r="F394" s="83"/>
    </row>
    <row r="395" spans="2:6" x14ac:dyDescent="0.25">
      <c r="B395" s="114"/>
      <c r="C395" s="83"/>
      <c r="D395" s="83"/>
      <c r="E395" s="83"/>
      <c r="F395" s="83"/>
    </row>
    <row r="396" spans="2:6" x14ac:dyDescent="0.25">
      <c r="B396" s="114"/>
      <c r="C396" s="83"/>
      <c r="D396" s="83"/>
      <c r="E396" s="83"/>
      <c r="F396" s="83"/>
    </row>
    <row r="397" spans="2:6" x14ac:dyDescent="0.25">
      <c r="B397" s="114"/>
      <c r="C397" s="83"/>
      <c r="D397" s="83"/>
      <c r="E397" s="83"/>
      <c r="F397" s="83"/>
    </row>
    <row r="398" spans="2:6" x14ac:dyDescent="0.25">
      <c r="B398" s="114"/>
      <c r="C398" s="83"/>
      <c r="D398" s="83"/>
      <c r="E398" s="83"/>
      <c r="F398" s="83"/>
    </row>
    <row r="399" spans="2:6" x14ac:dyDescent="0.25">
      <c r="B399" s="114"/>
      <c r="C399" s="83"/>
      <c r="D399" s="83"/>
      <c r="E399" s="83"/>
      <c r="F399" s="83"/>
    </row>
    <row r="400" spans="2:6" x14ac:dyDescent="0.25">
      <c r="B400" s="114"/>
      <c r="C400" s="83"/>
      <c r="D400" s="83"/>
      <c r="E400" s="83"/>
      <c r="F400" s="83"/>
    </row>
    <row r="401" spans="2:6" x14ac:dyDescent="0.25">
      <c r="B401" s="114"/>
      <c r="C401" s="83"/>
      <c r="D401" s="83"/>
      <c r="E401" s="83"/>
      <c r="F401" s="83"/>
    </row>
    <row r="402" spans="2:6" x14ac:dyDescent="0.25">
      <c r="B402" s="114"/>
      <c r="C402" s="83"/>
      <c r="D402" s="83"/>
      <c r="E402" s="83"/>
      <c r="F402" s="83"/>
    </row>
    <row r="403" spans="2:6" x14ac:dyDescent="0.25">
      <c r="B403" s="114"/>
      <c r="C403" s="83"/>
      <c r="D403" s="83"/>
      <c r="E403" s="83"/>
      <c r="F403" s="83"/>
    </row>
    <row r="404" spans="2:6" x14ac:dyDescent="0.25">
      <c r="B404" s="114"/>
      <c r="C404" s="83"/>
      <c r="D404" s="83"/>
      <c r="E404" s="83"/>
      <c r="F404" s="83"/>
    </row>
    <row r="405" spans="2:6" x14ac:dyDescent="0.25">
      <c r="B405" s="114"/>
      <c r="C405" s="83"/>
      <c r="D405" s="83"/>
      <c r="E405" s="83"/>
      <c r="F405" s="83"/>
    </row>
    <row r="406" spans="2:6" x14ac:dyDescent="0.25">
      <c r="B406" s="114"/>
      <c r="C406" s="83"/>
      <c r="D406" s="83"/>
      <c r="E406" s="83"/>
      <c r="F406" s="83"/>
    </row>
    <row r="407" spans="2:6" x14ac:dyDescent="0.25">
      <c r="B407" s="114"/>
      <c r="C407" s="83"/>
      <c r="D407" s="83"/>
      <c r="E407" s="83"/>
      <c r="F407" s="83"/>
    </row>
    <row r="408" spans="2:6" x14ac:dyDescent="0.25">
      <c r="B408" s="114"/>
      <c r="C408" s="83"/>
      <c r="D408" s="83"/>
      <c r="E408" s="83"/>
      <c r="F408" s="83"/>
    </row>
    <row r="409" spans="2:6" x14ac:dyDescent="0.25">
      <c r="B409" s="114"/>
      <c r="C409" s="83"/>
      <c r="D409" s="83"/>
      <c r="E409" s="83"/>
      <c r="F409" s="83"/>
    </row>
    <row r="410" spans="2:6" x14ac:dyDescent="0.25">
      <c r="B410" s="114"/>
      <c r="C410" s="83"/>
      <c r="D410" s="83"/>
      <c r="E410" s="83"/>
      <c r="F410" s="83"/>
    </row>
    <row r="411" spans="2:6" x14ac:dyDescent="0.25">
      <c r="B411" s="114"/>
      <c r="C411" s="83"/>
      <c r="D411" s="83"/>
      <c r="E411" s="83"/>
      <c r="F411" s="83"/>
    </row>
    <row r="412" spans="2:6" x14ac:dyDescent="0.25">
      <c r="B412" s="114"/>
      <c r="C412" s="83"/>
      <c r="D412" s="83"/>
      <c r="E412" s="83"/>
      <c r="F412" s="83"/>
    </row>
    <row r="413" spans="2:6" x14ac:dyDescent="0.25">
      <c r="B413" s="114"/>
      <c r="C413" s="83"/>
      <c r="D413" s="83"/>
      <c r="E413" s="83"/>
      <c r="F413" s="83"/>
    </row>
    <row r="414" spans="2:6" x14ac:dyDescent="0.25">
      <c r="B414" s="114"/>
      <c r="C414" s="83"/>
      <c r="D414" s="83"/>
      <c r="E414" s="83"/>
      <c r="F414" s="83"/>
    </row>
    <row r="415" spans="2:6" x14ac:dyDescent="0.25">
      <c r="B415" s="114"/>
      <c r="C415" s="83"/>
      <c r="D415" s="83"/>
      <c r="E415" s="83"/>
      <c r="F415" s="83"/>
    </row>
    <row r="416" spans="2:6" x14ac:dyDescent="0.25">
      <c r="B416" s="114"/>
      <c r="C416" s="83"/>
      <c r="D416" s="83"/>
      <c r="E416" s="83"/>
      <c r="F416" s="83"/>
    </row>
    <row r="417" spans="2:6" x14ac:dyDescent="0.25">
      <c r="B417" s="114"/>
      <c r="C417" s="83"/>
      <c r="D417" s="83"/>
      <c r="E417" s="83"/>
      <c r="F417" s="83"/>
    </row>
    <row r="418" spans="2:6" x14ac:dyDescent="0.25">
      <c r="B418" s="114"/>
      <c r="C418" s="83"/>
      <c r="D418" s="83"/>
      <c r="E418" s="83"/>
      <c r="F418" s="83"/>
    </row>
    <row r="419" spans="2:6" x14ac:dyDescent="0.25">
      <c r="B419" s="114"/>
      <c r="C419" s="83"/>
      <c r="D419" s="83"/>
      <c r="E419" s="83"/>
      <c r="F419" s="83"/>
    </row>
    <row r="420" spans="2:6" x14ac:dyDescent="0.25">
      <c r="B420" s="114"/>
      <c r="C420" s="83"/>
      <c r="D420" s="83"/>
      <c r="E420" s="83"/>
      <c r="F420" s="83"/>
    </row>
  </sheetData>
  <sheetProtection sheet="1" objects="1" scenarios="1" selectLockedCells="1"/>
  <mergeCells count="3">
    <mergeCell ref="A1:G1"/>
    <mergeCell ref="B2:G2"/>
    <mergeCell ref="B4:D4"/>
  </mergeCells>
  <phoneticPr fontId="3" type="noConversion"/>
  <pageMargins left="0.75" right="0.75" top="1" bottom="1" header="0.5" footer="0.5"/>
  <pageSetup scale="90" orientation="portrait" horizontalDpi="300" verticalDpi="300" r:id="rId1"/>
  <headerFooter alignWithMargins="0"/>
  <ignoredErrors>
    <ignoredError sqref="G8 G10 C16 C18 C20 C22 C24 C26 C28 C30 C32 C34 C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Drop Down 2">
              <controlPr locked="0" defaultSize="0" autoLine="0" autoPict="0">
                <anchor moveWithCells="1">
                  <from>
                    <xdr:col>4</xdr:col>
                    <xdr:colOff>213360</xdr:colOff>
                    <xdr:row>2</xdr:row>
                    <xdr:rowOff>60960</xdr:rowOff>
                  </from>
                  <to>
                    <xdr:col>5</xdr:col>
                    <xdr:colOff>746760</xdr:colOff>
                    <xdr:row>2</xdr:row>
                    <xdr:rowOff>259080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5"/>
  <sheetViews>
    <sheetView workbookViewId="0">
      <selection activeCell="C7" sqref="C7"/>
    </sheetView>
  </sheetViews>
  <sheetFormatPr defaultColWidth="8.88671875" defaultRowHeight="13.2" x14ac:dyDescent="0.25"/>
  <cols>
    <col min="1" max="1" width="7.88671875" style="105" customWidth="1"/>
    <col min="2" max="2" width="35.33203125" style="75" bestFit="1" customWidth="1"/>
    <col min="3" max="3" width="17.6640625" style="127" customWidth="1"/>
    <col min="4" max="4" width="6.88671875" style="127" bestFit="1" customWidth="1"/>
    <col min="5" max="5" width="20.6640625" style="152" customWidth="1"/>
    <col min="6" max="6" width="14.44140625" style="253" bestFit="1" customWidth="1"/>
    <col min="7" max="7" width="9" style="256" bestFit="1" customWidth="1"/>
    <col min="8" max="8" width="11.33203125" style="255" bestFit="1" customWidth="1"/>
    <col min="9" max="19" width="11.88671875" style="105" customWidth="1"/>
    <col min="20" max="16384" width="8.88671875" style="105"/>
  </cols>
  <sheetData>
    <row r="1" spans="1:19" customFormat="1" ht="32.25" customHeight="1" x14ac:dyDescent="0.4">
      <c r="A1" s="578" t="s">
        <v>72</v>
      </c>
      <c r="B1" s="578"/>
      <c r="C1" s="578"/>
      <c r="D1" s="578"/>
      <c r="E1" s="578"/>
      <c r="F1" s="578"/>
      <c r="G1" s="274"/>
      <c r="H1" s="274"/>
      <c r="I1" s="274"/>
      <c r="J1" s="274"/>
      <c r="K1" s="274"/>
      <c r="L1" s="274"/>
      <c r="M1" s="274"/>
      <c r="N1" s="274"/>
      <c r="O1" s="274"/>
      <c r="P1" s="274"/>
      <c r="Q1" s="274"/>
      <c r="R1" s="274"/>
    </row>
    <row r="2" spans="1:19" s="210" customFormat="1" ht="20.399999999999999" x14ac:dyDescent="0.35">
      <c r="B2" s="601" t="s">
        <v>138</v>
      </c>
      <c r="C2" s="602"/>
      <c r="D2" s="602"/>
      <c r="E2" s="603"/>
      <c r="F2" s="243"/>
      <c r="G2" s="244"/>
      <c r="H2" s="245"/>
      <c r="S2" s="211"/>
    </row>
    <row r="3" spans="1:19" s="203" customFormat="1" ht="17.399999999999999" x14ac:dyDescent="0.3">
      <c r="B3" s="277" t="s">
        <v>257</v>
      </c>
      <c r="C3" s="598"/>
      <c r="D3" s="599"/>
      <c r="E3" s="600"/>
      <c r="F3" s="246"/>
      <c r="G3" s="247"/>
      <c r="H3" s="248"/>
      <c r="I3" s="212"/>
      <c r="J3" s="212"/>
      <c r="K3" s="212"/>
      <c r="L3" s="212"/>
      <c r="M3" s="212"/>
      <c r="N3" s="212"/>
      <c r="O3" s="212"/>
      <c r="P3" s="212"/>
      <c r="Q3" s="212"/>
      <c r="R3" s="212"/>
      <c r="S3" s="212"/>
    </row>
    <row r="4" spans="1:19" s="264" customFormat="1" ht="15.6" customHeight="1" x14ac:dyDescent="0.3">
      <c r="B4" s="209" t="s">
        <v>45</v>
      </c>
      <c r="C4" s="260" t="s">
        <v>139</v>
      </c>
      <c r="D4" s="280"/>
      <c r="E4" s="261" t="s">
        <v>139</v>
      </c>
    </row>
    <row r="5" spans="1:19" s="264" customFormat="1" ht="15.6" x14ac:dyDescent="0.3">
      <c r="B5" s="215" t="s">
        <v>140</v>
      </c>
      <c r="C5" s="216" t="s">
        <v>141</v>
      </c>
      <c r="D5" s="281" t="s">
        <v>259</v>
      </c>
      <c r="E5" s="262" t="s">
        <v>142</v>
      </c>
    </row>
    <row r="6" spans="1:19" s="68" customFormat="1" ht="15" x14ac:dyDescent="0.25">
      <c r="B6" s="272" t="s">
        <v>308</v>
      </c>
      <c r="C6" s="558">
        <v>0</v>
      </c>
      <c r="D6" s="282"/>
      <c r="E6" s="561">
        <f t="shared" ref="E6:E20" si="0">C6/12</f>
        <v>0</v>
      </c>
      <c r="F6" s="249"/>
      <c r="G6" s="250"/>
      <c r="H6" s="251"/>
    </row>
    <row r="7" spans="1:19" s="65" customFormat="1" ht="15" x14ac:dyDescent="0.25">
      <c r="B7" s="273" t="s">
        <v>143</v>
      </c>
      <c r="C7" s="559">
        <v>0</v>
      </c>
      <c r="D7" s="121"/>
      <c r="E7" s="562">
        <f t="shared" si="0"/>
        <v>0</v>
      </c>
      <c r="F7" s="249"/>
      <c r="G7" s="250"/>
      <c r="H7" s="251"/>
      <c r="I7" s="68"/>
      <c r="J7" s="68"/>
      <c r="K7" s="68"/>
      <c r="L7" s="68"/>
      <c r="M7" s="68"/>
      <c r="N7" s="68"/>
      <c r="O7" s="68"/>
      <c r="P7" s="68"/>
      <c r="Q7" s="68"/>
      <c r="R7" s="68"/>
      <c r="S7" s="68"/>
    </row>
    <row r="8" spans="1:19" s="65" customFormat="1" ht="15" x14ac:dyDescent="0.25">
      <c r="B8" s="273" t="s">
        <v>144</v>
      </c>
      <c r="C8" s="559">
        <v>0</v>
      </c>
      <c r="D8" s="121"/>
      <c r="E8" s="562">
        <f t="shared" si="0"/>
        <v>0</v>
      </c>
      <c r="F8" s="249"/>
      <c r="G8" s="250"/>
      <c r="H8" s="251"/>
      <c r="I8" s="68"/>
      <c r="J8" s="68"/>
      <c r="K8" s="68"/>
      <c r="L8" s="68"/>
      <c r="M8" s="68"/>
      <c r="N8" s="68"/>
      <c r="O8" s="68"/>
      <c r="P8" s="68"/>
      <c r="Q8" s="68"/>
      <c r="R8" s="68"/>
      <c r="S8" s="68"/>
    </row>
    <row r="9" spans="1:19" s="65" customFormat="1" ht="15" x14ac:dyDescent="0.25">
      <c r="B9" s="273" t="s">
        <v>309</v>
      </c>
      <c r="C9" s="559">
        <v>0</v>
      </c>
      <c r="D9" s="121"/>
      <c r="E9" s="562">
        <f t="shared" si="0"/>
        <v>0</v>
      </c>
      <c r="F9" s="249"/>
      <c r="G9" s="250"/>
      <c r="H9" s="251"/>
      <c r="I9" s="68"/>
      <c r="J9" s="68"/>
      <c r="K9" s="68"/>
      <c r="L9" s="68"/>
      <c r="M9" s="68"/>
      <c r="N9" s="68"/>
      <c r="O9" s="68"/>
      <c r="P9" s="68"/>
      <c r="Q9" s="68"/>
      <c r="R9" s="68"/>
      <c r="S9" s="68"/>
    </row>
    <row r="10" spans="1:19" s="65" customFormat="1" ht="15" x14ac:dyDescent="0.25">
      <c r="B10" s="273" t="s">
        <v>145</v>
      </c>
      <c r="C10" s="559">
        <v>0</v>
      </c>
      <c r="D10" s="121"/>
      <c r="E10" s="562">
        <f t="shared" si="0"/>
        <v>0</v>
      </c>
      <c r="F10" s="249"/>
      <c r="G10" s="250"/>
      <c r="H10" s="251"/>
      <c r="I10" s="68"/>
      <c r="J10" s="68"/>
      <c r="K10" s="68"/>
      <c r="L10" s="68"/>
      <c r="M10" s="68"/>
      <c r="N10" s="68"/>
      <c r="O10" s="68"/>
      <c r="P10" s="68"/>
      <c r="Q10" s="68"/>
      <c r="R10" s="68"/>
      <c r="S10" s="68"/>
    </row>
    <row r="11" spans="1:19" s="65" customFormat="1" ht="15" x14ac:dyDescent="0.25">
      <c r="B11" s="273" t="s">
        <v>146</v>
      </c>
      <c r="C11" s="559">
        <v>0</v>
      </c>
      <c r="D11" s="121"/>
      <c r="E11" s="562">
        <f t="shared" si="0"/>
        <v>0</v>
      </c>
      <c r="F11" s="249"/>
      <c r="G11" s="250"/>
      <c r="H11" s="251"/>
      <c r="I11" s="68"/>
      <c r="J11" s="68"/>
      <c r="K11" s="68"/>
      <c r="L11" s="68"/>
      <c r="M11" s="68"/>
      <c r="N11" s="68"/>
      <c r="O11" s="68"/>
      <c r="P11" s="68"/>
      <c r="Q11" s="68"/>
      <c r="R11" s="68"/>
      <c r="S11" s="68"/>
    </row>
    <row r="12" spans="1:19" s="65" customFormat="1" ht="15" x14ac:dyDescent="0.25">
      <c r="B12" s="273" t="s">
        <v>310</v>
      </c>
      <c r="C12" s="559">
        <v>0</v>
      </c>
      <c r="D12" s="121"/>
      <c r="E12" s="562">
        <f t="shared" si="0"/>
        <v>0</v>
      </c>
      <c r="F12" s="266"/>
      <c r="G12" s="250"/>
      <c r="H12" s="251"/>
      <c r="I12" s="68"/>
      <c r="J12" s="68"/>
      <c r="K12" s="68"/>
      <c r="L12" s="68"/>
      <c r="M12" s="68"/>
      <c r="N12" s="68"/>
      <c r="O12" s="68"/>
      <c r="P12" s="68"/>
      <c r="Q12" s="68"/>
      <c r="R12" s="68"/>
      <c r="S12" s="68"/>
    </row>
    <row r="13" spans="1:19" s="65" customFormat="1" ht="15" x14ac:dyDescent="0.25">
      <c r="B13" s="273" t="s">
        <v>147</v>
      </c>
      <c r="C13" s="559">
        <v>0</v>
      </c>
      <c r="D13" s="121"/>
      <c r="E13" s="562">
        <f t="shared" si="0"/>
        <v>0</v>
      </c>
      <c r="F13" s="249"/>
      <c r="G13" s="250"/>
      <c r="H13" s="251"/>
      <c r="I13" s="68"/>
      <c r="J13" s="68"/>
      <c r="K13" s="68"/>
      <c r="L13" s="68"/>
      <c r="M13" s="68"/>
      <c r="N13" s="68"/>
      <c r="O13" s="68"/>
      <c r="P13" s="68"/>
      <c r="Q13" s="68"/>
      <c r="R13" s="68"/>
      <c r="S13" s="68"/>
    </row>
    <row r="14" spans="1:19" s="65" customFormat="1" ht="15" x14ac:dyDescent="0.25">
      <c r="B14" s="273" t="s">
        <v>148</v>
      </c>
      <c r="C14" s="559">
        <v>0</v>
      </c>
      <c r="D14" s="121"/>
      <c r="E14" s="562">
        <f t="shared" si="0"/>
        <v>0</v>
      </c>
      <c r="F14" s="249"/>
      <c r="G14" s="250"/>
      <c r="H14" s="251"/>
      <c r="I14" s="68"/>
      <c r="J14" s="68"/>
      <c r="K14" s="68"/>
      <c r="L14" s="68"/>
      <c r="M14" s="68"/>
      <c r="N14" s="68"/>
      <c r="O14" s="68"/>
      <c r="P14" s="68"/>
      <c r="Q14" s="68"/>
      <c r="R14" s="68"/>
      <c r="S14" s="68"/>
    </row>
    <row r="15" spans="1:19" s="65" customFormat="1" ht="15" x14ac:dyDescent="0.25">
      <c r="B15" s="273" t="s">
        <v>149</v>
      </c>
      <c r="C15" s="559">
        <v>0</v>
      </c>
      <c r="D15" s="121"/>
      <c r="E15" s="562">
        <f t="shared" si="0"/>
        <v>0</v>
      </c>
      <c r="F15" s="249"/>
      <c r="G15" s="250"/>
      <c r="H15" s="251"/>
      <c r="J15" s="68"/>
      <c r="K15" s="68"/>
      <c r="L15" s="68"/>
      <c r="M15" s="68"/>
      <c r="N15" s="68"/>
      <c r="O15" s="68"/>
      <c r="P15" s="68"/>
      <c r="Q15" s="68"/>
      <c r="R15" s="68"/>
      <c r="S15" s="68"/>
    </row>
    <row r="16" spans="1:19" s="65" customFormat="1" ht="15" x14ac:dyDescent="0.25">
      <c r="B16" s="283" t="s">
        <v>150</v>
      </c>
      <c r="C16" s="559">
        <v>0</v>
      </c>
      <c r="D16" s="121"/>
      <c r="E16" s="562">
        <f t="shared" si="0"/>
        <v>0</v>
      </c>
      <c r="F16" s="249"/>
      <c r="G16" s="250"/>
      <c r="H16" s="251"/>
      <c r="J16" s="68"/>
      <c r="K16" s="68"/>
      <c r="L16" s="68"/>
      <c r="M16" s="68"/>
      <c r="N16" s="68"/>
      <c r="O16" s="68"/>
      <c r="P16" s="68"/>
      <c r="Q16" s="68"/>
      <c r="R16" s="68"/>
      <c r="S16" s="68"/>
    </row>
    <row r="17" spans="2:19" s="65" customFormat="1" ht="15" x14ac:dyDescent="0.25">
      <c r="B17" s="283" t="s">
        <v>151</v>
      </c>
      <c r="C17" s="559">
        <v>0</v>
      </c>
      <c r="D17" s="121"/>
      <c r="E17" s="562">
        <f t="shared" si="0"/>
        <v>0</v>
      </c>
      <c r="F17" s="249"/>
      <c r="G17" s="250"/>
      <c r="H17" s="251"/>
      <c r="J17" s="68"/>
      <c r="K17" s="68"/>
      <c r="L17" s="68"/>
      <c r="M17" s="68"/>
      <c r="N17" s="68"/>
      <c r="O17" s="68"/>
      <c r="P17" s="68"/>
      <c r="Q17" s="68"/>
      <c r="R17" s="68"/>
      <c r="S17" s="68"/>
    </row>
    <row r="18" spans="2:19" s="65" customFormat="1" ht="15" x14ac:dyDescent="0.25">
      <c r="B18" s="283" t="s">
        <v>152</v>
      </c>
      <c r="C18" s="559">
        <v>0</v>
      </c>
      <c r="D18" s="121"/>
      <c r="E18" s="562">
        <f t="shared" si="0"/>
        <v>0</v>
      </c>
      <c r="F18" s="249"/>
      <c r="G18" s="250"/>
      <c r="H18" s="251"/>
      <c r="J18" s="68"/>
      <c r="K18" s="68"/>
      <c r="L18" s="68"/>
      <c r="M18" s="68"/>
      <c r="N18" s="68"/>
      <c r="O18" s="68"/>
      <c r="P18" s="68"/>
      <c r="Q18" s="68"/>
      <c r="R18" s="68"/>
      <c r="S18" s="68"/>
    </row>
    <row r="19" spans="2:19" s="65" customFormat="1" ht="15" x14ac:dyDescent="0.25">
      <c r="B19" s="283" t="s">
        <v>153</v>
      </c>
      <c r="C19" s="559">
        <v>0</v>
      </c>
      <c r="D19" s="121"/>
      <c r="E19" s="562">
        <f t="shared" si="0"/>
        <v>0</v>
      </c>
      <c r="F19" s="249"/>
      <c r="G19" s="250"/>
      <c r="H19" s="251"/>
      <c r="J19" s="68"/>
      <c r="K19" s="68"/>
      <c r="L19" s="68"/>
      <c r="M19" s="68"/>
      <c r="N19" s="68"/>
      <c r="O19" s="68"/>
      <c r="P19" s="68"/>
      <c r="Q19" s="68"/>
      <c r="R19" s="68"/>
      <c r="S19" s="68"/>
    </row>
    <row r="20" spans="2:19" s="65" customFormat="1" ht="15" x14ac:dyDescent="0.25">
      <c r="B20" s="284" t="s">
        <v>154</v>
      </c>
      <c r="C20" s="560">
        <v>0</v>
      </c>
      <c r="D20" s="173"/>
      <c r="E20" s="563">
        <f t="shared" si="0"/>
        <v>0</v>
      </c>
      <c r="F20" s="249"/>
      <c r="G20" s="250"/>
      <c r="H20" s="251"/>
      <c r="J20" s="68"/>
      <c r="K20" s="68"/>
      <c r="L20" s="68"/>
      <c r="M20" s="68"/>
      <c r="N20" s="68"/>
      <c r="O20" s="68"/>
      <c r="P20" s="68"/>
      <c r="Q20" s="68"/>
      <c r="R20" s="68"/>
      <c r="S20" s="68"/>
    </row>
    <row r="21" spans="2:19" s="203" customFormat="1" ht="15" customHeight="1" x14ac:dyDescent="0.3">
      <c r="B21" s="164"/>
      <c r="C21" s="119"/>
      <c r="D21" s="119"/>
      <c r="E21" s="129"/>
      <c r="F21" s="246"/>
      <c r="G21" s="247"/>
      <c r="H21" s="248"/>
      <c r="I21" s="212"/>
      <c r="J21" s="212"/>
      <c r="K21" s="212"/>
      <c r="L21" s="212"/>
      <c r="M21" s="212"/>
      <c r="N21" s="212"/>
      <c r="O21" s="212"/>
      <c r="P21" s="212"/>
      <c r="Q21" s="212"/>
      <c r="R21" s="212"/>
      <c r="S21" s="212"/>
    </row>
    <row r="22" spans="2:19" x14ac:dyDescent="0.25">
      <c r="B22" s="126"/>
      <c r="C22" s="124"/>
      <c r="D22" s="124"/>
      <c r="E22" s="136"/>
      <c r="F22" s="267"/>
      <c r="G22" s="254"/>
      <c r="H22" s="268"/>
      <c r="I22" s="214"/>
      <c r="J22" s="214"/>
      <c r="K22" s="214"/>
      <c r="L22" s="214"/>
      <c r="M22" s="214"/>
      <c r="N22" s="214"/>
      <c r="O22" s="214"/>
      <c r="P22" s="214"/>
      <c r="Q22" s="214"/>
      <c r="R22" s="214"/>
      <c r="S22" s="71"/>
    </row>
    <row r="23" spans="2:19" x14ac:dyDescent="0.25">
      <c r="B23" s="126"/>
      <c r="C23" s="124"/>
      <c r="D23" s="124"/>
      <c r="E23" s="136"/>
      <c r="F23" s="267"/>
      <c r="G23" s="254"/>
      <c r="H23" s="268"/>
      <c r="I23" s="214"/>
      <c r="J23" s="214"/>
      <c r="K23" s="214"/>
      <c r="L23" s="214"/>
      <c r="M23" s="214"/>
      <c r="N23" s="214"/>
      <c r="O23" s="214"/>
      <c r="P23" s="214"/>
      <c r="Q23" s="214"/>
      <c r="R23" s="214"/>
      <c r="S23" s="71"/>
    </row>
    <row r="24" spans="2:19" s="203" customFormat="1" ht="15.6" x14ac:dyDescent="0.3">
      <c r="B24" s="108"/>
      <c r="C24" s="165"/>
      <c r="D24" s="165"/>
      <c r="E24" s="166"/>
      <c r="F24" s="269"/>
      <c r="G24" s="270"/>
      <c r="H24" s="271"/>
      <c r="I24" s="205"/>
      <c r="J24" s="205"/>
      <c r="K24" s="205"/>
      <c r="L24" s="205"/>
      <c r="M24" s="205"/>
      <c r="N24" s="205"/>
      <c r="O24" s="205"/>
      <c r="P24" s="205"/>
      <c r="Q24" s="205"/>
      <c r="R24" s="205"/>
      <c r="S24" s="205"/>
    </row>
    <row r="25" spans="2:19" s="65" customFormat="1" ht="15" x14ac:dyDescent="0.25">
      <c r="B25" s="263"/>
      <c r="C25" s="158"/>
      <c r="D25" s="158"/>
      <c r="E25" s="146"/>
      <c r="F25" s="249"/>
      <c r="G25" s="250"/>
      <c r="H25" s="251"/>
      <c r="I25" s="68"/>
      <c r="J25" s="68"/>
      <c r="K25" s="68"/>
      <c r="L25" s="68"/>
      <c r="M25" s="68"/>
      <c r="N25" s="68"/>
      <c r="O25" s="68"/>
      <c r="P25" s="68"/>
      <c r="Q25" s="68"/>
      <c r="R25" s="68"/>
      <c r="S25" s="68"/>
    </row>
    <row r="26" spans="2:19" s="65" customFormat="1" ht="15" x14ac:dyDescent="0.25">
      <c r="B26" s="263"/>
      <c r="C26" s="158"/>
      <c r="D26" s="158"/>
      <c r="E26" s="146"/>
      <c r="F26" s="249"/>
      <c r="G26" s="250"/>
      <c r="H26" s="251"/>
      <c r="I26" s="68"/>
      <c r="J26" s="68"/>
      <c r="K26" s="68"/>
      <c r="L26" s="68"/>
      <c r="M26" s="68"/>
      <c r="N26" s="68"/>
      <c r="O26" s="68"/>
      <c r="P26" s="68"/>
      <c r="Q26" s="68"/>
      <c r="R26" s="68"/>
      <c r="S26" s="68"/>
    </row>
    <row r="27" spans="2:19" s="65" customFormat="1" ht="15" x14ac:dyDescent="0.25">
      <c r="B27" s="263"/>
      <c r="C27" s="158"/>
      <c r="D27" s="158"/>
      <c r="E27" s="146"/>
      <c r="F27" s="249"/>
      <c r="G27" s="250"/>
      <c r="H27" s="251"/>
      <c r="I27" s="68"/>
      <c r="J27" s="68"/>
      <c r="K27" s="68"/>
      <c r="L27" s="68"/>
      <c r="M27" s="68"/>
      <c r="N27" s="68"/>
      <c r="O27" s="68"/>
      <c r="P27" s="68"/>
      <c r="Q27" s="68"/>
      <c r="R27" s="68"/>
      <c r="S27" s="68"/>
    </row>
    <row r="28" spans="2:19" s="65" customFormat="1" ht="15" x14ac:dyDescent="0.25">
      <c r="B28" s="263"/>
      <c r="C28" s="158"/>
      <c r="D28" s="158"/>
      <c r="E28" s="146"/>
      <c r="F28" s="249"/>
      <c r="G28" s="250"/>
      <c r="H28" s="251"/>
      <c r="I28" s="68"/>
      <c r="J28" s="68"/>
      <c r="K28" s="68"/>
      <c r="L28" s="68"/>
      <c r="M28" s="68"/>
      <c r="N28" s="68"/>
      <c r="O28" s="68"/>
      <c r="P28" s="68"/>
      <c r="Q28" s="68"/>
      <c r="R28" s="68"/>
      <c r="S28" s="68"/>
    </row>
    <row r="29" spans="2:19" s="65" customFormat="1" ht="15" x14ac:dyDescent="0.25">
      <c r="B29" s="263"/>
      <c r="C29" s="158"/>
      <c r="D29" s="158"/>
      <c r="E29" s="146"/>
      <c r="F29" s="249"/>
      <c r="G29" s="250"/>
      <c r="H29" s="251"/>
      <c r="I29" s="68"/>
      <c r="J29" s="68"/>
      <c r="K29" s="68"/>
      <c r="L29" s="68"/>
      <c r="M29" s="68"/>
      <c r="N29" s="68"/>
      <c r="O29" s="68"/>
      <c r="P29" s="68"/>
      <c r="Q29" s="68"/>
      <c r="R29" s="68"/>
      <c r="S29" s="68"/>
    </row>
    <row r="30" spans="2:19" s="65" customFormat="1" ht="15" x14ac:dyDescent="0.25">
      <c r="B30" s="263"/>
      <c r="C30" s="158"/>
      <c r="D30" s="158"/>
      <c r="E30" s="146"/>
      <c r="F30" s="249"/>
      <c r="G30" s="250"/>
      <c r="H30" s="251"/>
      <c r="I30" s="68"/>
      <c r="J30" s="68"/>
      <c r="K30" s="68"/>
      <c r="L30" s="68"/>
      <c r="M30" s="68"/>
      <c r="N30" s="68"/>
      <c r="O30" s="68"/>
      <c r="P30" s="68"/>
      <c r="Q30" s="68"/>
      <c r="R30" s="68"/>
      <c r="S30" s="68"/>
    </row>
    <row r="31" spans="2:19" s="65" customFormat="1" ht="15.6" x14ac:dyDescent="0.3">
      <c r="B31" s="108"/>
      <c r="C31" s="158"/>
      <c r="D31" s="158"/>
      <c r="E31" s="166"/>
      <c r="F31" s="249"/>
      <c r="G31" s="250"/>
      <c r="H31" s="251"/>
      <c r="I31" s="68"/>
      <c r="J31" s="68"/>
      <c r="K31" s="68"/>
      <c r="L31" s="68"/>
      <c r="M31" s="68"/>
      <c r="N31" s="68"/>
      <c r="O31" s="68"/>
      <c r="P31" s="68"/>
      <c r="Q31" s="68"/>
      <c r="R31" s="68"/>
      <c r="S31" s="68"/>
    </row>
    <row r="32" spans="2:19" x14ac:dyDescent="0.25">
      <c r="B32" s="126"/>
      <c r="C32" s="124"/>
      <c r="D32" s="124"/>
      <c r="E32" s="136"/>
      <c r="F32" s="267"/>
      <c r="G32" s="254"/>
      <c r="H32" s="268"/>
      <c r="I32" s="214"/>
      <c r="J32" s="214"/>
      <c r="K32" s="214"/>
      <c r="L32" s="214"/>
      <c r="M32" s="214"/>
      <c r="N32" s="214"/>
      <c r="O32" s="214"/>
      <c r="P32" s="214"/>
      <c r="Q32" s="214"/>
      <c r="R32" s="214"/>
      <c r="S32" s="214"/>
    </row>
    <row r="33" spans="2:19" x14ac:dyDescent="0.25">
      <c r="B33" s="126"/>
      <c r="C33" s="124"/>
      <c r="D33" s="124"/>
      <c r="E33" s="136"/>
      <c r="F33" s="267"/>
      <c r="G33" s="254"/>
      <c r="H33" s="268"/>
      <c r="I33" s="214"/>
      <c r="J33" s="214"/>
      <c r="K33" s="214"/>
      <c r="L33" s="214"/>
      <c r="M33" s="214"/>
      <c r="N33" s="214"/>
      <c r="O33" s="214"/>
      <c r="P33" s="214"/>
      <c r="Q33" s="214"/>
      <c r="R33" s="214"/>
      <c r="S33" s="214"/>
    </row>
    <row r="34" spans="2:19" s="203" customFormat="1" ht="15.6" x14ac:dyDescent="0.3">
      <c r="B34" s="108"/>
      <c r="C34" s="165"/>
      <c r="D34" s="165"/>
      <c r="E34" s="166"/>
      <c r="F34" s="269"/>
      <c r="G34" s="270"/>
      <c r="H34" s="271"/>
      <c r="I34" s="205"/>
      <c r="J34" s="205"/>
      <c r="K34" s="205"/>
      <c r="L34" s="205"/>
      <c r="M34" s="205"/>
      <c r="N34" s="205"/>
      <c r="O34" s="205"/>
      <c r="P34" s="205"/>
      <c r="Q34" s="205"/>
      <c r="R34" s="205"/>
      <c r="S34" s="205"/>
    </row>
    <row r="35" spans="2:19" s="65" customFormat="1" ht="15" x14ac:dyDescent="0.25">
      <c r="B35" s="263"/>
      <c r="C35" s="158"/>
      <c r="D35" s="158"/>
      <c r="E35" s="265"/>
      <c r="F35" s="249"/>
      <c r="G35" s="250"/>
      <c r="H35" s="251"/>
      <c r="I35" s="68"/>
      <c r="J35" s="68"/>
      <c r="K35" s="68"/>
      <c r="L35" s="68"/>
      <c r="M35" s="68"/>
      <c r="N35" s="68"/>
      <c r="O35" s="68"/>
      <c r="P35" s="68"/>
      <c r="Q35" s="68"/>
      <c r="R35" s="68"/>
      <c r="S35" s="68"/>
    </row>
    <row r="36" spans="2:19" s="65" customFormat="1" ht="15" x14ac:dyDescent="0.25">
      <c r="B36" s="263"/>
      <c r="C36" s="158"/>
      <c r="D36" s="158"/>
      <c r="E36" s="146"/>
      <c r="F36" s="249"/>
      <c r="G36" s="250"/>
      <c r="H36" s="251"/>
      <c r="I36" s="68"/>
      <c r="J36" s="68"/>
      <c r="K36" s="68"/>
      <c r="L36" s="68"/>
      <c r="M36" s="68"/>
      <c r="N36" s="68"/>
      <c r="O36" s="68"/>
      <c r="P36" s="68"/>
      <c r="Q36" s="68"/>
      <c r="R36" s="68"/>
      <c r="S36" s="68"/>
    </row>
    <row r="37" spans="2:19" s="65" customFormat="1" ht="15" x14ac:dyDescent="0.25">
      <c r="B37" s="263"/>
      <c r="C37" s="158"/>
      <c r="D37" s="158"/>
      <c r="E37" s="146"/>
      <c r="F37" s="249"/>
      <c r="G37" s="250"/>
      <c r="H37" s="251"/>
      <c r="I37" s="68"/>
      <c r="J37" s="68"/>
      <c r="K37" s="68"/>
      <c r="L37" s="68"/>
      <c r="M37" s="68"/>
      <c r="N37" s="68"/>
      <c r="O37" s="68"/>
      <c r="P37" s="68"/>
      <c r="Q37" s="68"/>
      <c r="R37" s="68"/>
      <c r="S37" s="68"/>
    </row>
    <row r="38" spans="2:19" s="65" customFormat="1" ht="15" x14ac:dyDescent="0.25">
      <c r="B38" s="263"/>
      <c r="C38" s="158"/>
      <c r="D38" s="158"/>
      <c r="E38" s="146"/>
      <c r="F38" s="249"/>
      <c r="G38" s="250"/>
      <c r="H38" s="251"/>
      <c r="I38" s="68"/>
      <c r="J38" s="68"/>
      <c r="K38" s="68"/>
      <c r="L38" s="68"/>
      <c r="M38" s="68"/>
      <c r="N38" s="68"/>
      <c r="O38" s="68"/>
      <c r="P38" s="68"/>
      <c r="Q38" s="68"/>
      <c r="R38" s="68"/>
      <c r="S38" s="68"/>
    </row>
    <row r="39" spans="2:19" s="65" customFormat="1" ht="15.6" x14ac:dyDescent="0.3">
      <c r="B39" s="108"/>
      <c r="C39" s="158"/>
      <c r="D39" s="158"/>
      <c r="E39" s="166"/>
      <c r="F39" s="249"/>
      <c r="G39" s="250"/>
      <c r="H39" s="251"/>
      <c r="I39" s="68"/>
      <c r="J39" s="68"/>
      <c r="K39" s="68"/>
      <c r="L39" s="68"/>
      <c r="M39" s="68"/>
      <c r="N39" s="68"/>
      <c r="O39" s="68"/>
      <c r="P39" s="68"/>
      <c r="Q39" s="68"/>
      <c r="R39" s="68"/>
      <c r="S39" s="68"/>
    </row>
    <row r="40" spans="2:19" s="65" customFormat="1" ht="15" x14ac:dyDescent="0.25">
      <c r="B40" s="263"/>
      <c r="C40" s="158"/>
      <c r="D40" s="158"/>
      <c r="E40" s="146"/>
      <c r="F40" s="249"/>
      <c r="G40" s="250"/>
      <c r="H40" s="251"/>
      <c r="I40" s="68"/>
      <c r="J40" s="68"/>
      <c r="K40" s="68"/>
      <c r="L40" s="68"/>
      <c r="M40" s="68"/>
      <c r="N40" s="68"/>
      <c r="O40" s="68"/>
      <c r="P40" s="68"/>
      <c r="Q40" s="68"/>
      <c r="R40" s="68"/>
      <c r="S40" s="68"/>
    </row>
    <row r="41" spans="2:19" s="65" customFormat="1" ht="15" x14ac:dyDescent="0.25">
      <c r="B41" s="263"/>
      <c r="C41" s="158"/>
      <c r="D41" s="158"/>
      <c r="E41" s="146"/>
      <c r="F41" s="249"/>
      <c r="G41" s="250"/>
      <c r="H41" s="251"/>
      <c r="I41" s="68"/>
      <c r="J41" s="68"/>
      <c r="K41" s="68"/>
      <c r="L41" s="68"/>
      <c r="M41" s="68"/>
      <c r="N41" s="68"/>
      <c r="O41" s="68"/>
      <c r="P41" s="68"/>
      <c r="Q41" s="68"/>
      <c r="R41" s="68"/>
      <c r="S41" s="68"/>
    </row>
    <row r="42" spans="2:19" s="203" customFormat="1" ht="15.6" x14ac:dyDescent="0.3">
      <c r="B42" s="108"/>
      <c r="C42" s="165"/>
      <c r="D42" s="165"/>
      <c r="E42" s="166"/>
      <c r="F42" s="269"/>
      <c r="G42" s="270"/>
      <c r="H42" s="271"/>
      <c r="I42" s="205"/>
      <c r="J42" s="205"/>
      <c r="K42" s="205"/>
      <c r="L42" s="205"/>
      <c r="M42" s="205"/>
      <c r="N42" s="205"/>
      <c r="O42" s="205"/>
      <c r="P42" s="205"/>
      <c r="Q42" s="205"/>
      <c r="R42" s="205"/>
      <c r="S42" s="205"/>
    </row>
    <row r="43" spans="2:19" s="65" customFormat="1" ht="15" x14ac:dyDescent="0.25">
      <c r="B43" s="263"/>
      <c r="C43" s="158"/>
      <c r="D43" s="158"/>
      <c r="E43" s="146"/>
      <c r="F43" s="249"/>
      <c r="G43" s="250"/>
      <c r="H43" s="251"/>
      <c r="I43" s="68"/>
      <c r="J43" s="68"/>
      <c r="K43" s="68"/>
      <c r="L43" s="68"/>
      <c r="M43" s="68"/>
      <c r="N43" s="68"/>
      <c r="O43" s="68"/>
      <c r="P43" s="68"/>
      <c r="Q43" s="68"/>
      <c r="R43" s="68"/>
      <c r="S43" s="68"/>
    </row>
    <row r="44" spans="2:19" s="65" customFormat="1" ht="15" x14ac:dyDescent="0.25">
      <c r="B44" s="263"/>
      <c r="C44" s="158"/>
      <c r="D44" s="158"/>
      <c r="E44" s="146"/>
      <c r="F44" s="249"/>
      <c r="G44" s="250"/>
      <c r="H44" s="251"/>
      <c r="I44" s="68"/>
      <c r="J44" s="68"/>
      <c r="K44" s="68"/>
      <c r="L44" s="68"/>
      <c r="M44" s="68"/>
      <c r="N44" s="68"/>
      <c r="O44" s="68"/>
      <c r="P44" s="68"/>
      <c r="Q44" s="68"/>
      <c r="R44" s="68"/>
      <c r="S44" s="68"/>
    </row>
    <row r="45" spans="2:19" s="65" customFormat="1" ht="15" x14ac:dyDescent="0.25">
      <c r="B45" s="263"/>
      <c r="C45" s="158"/>
      <c r="D45" s="158"/>
      <c r="E45" s="146"/>
      <c r="F45" s="249"/>
      <c r="G45" s="250"/>
      <c r="H45" s="251"/>
      <c r="I45" s="68"/>
      <c r="J45" s="68"/>
      <c r="K45" s="68"/>
      <c r="L45" s="68"/>
      <c r="M45" s="68"/>
      <c r="N45" s="68"/>
      <c r="O45" s="68"/>
      <c r="P45" s="68"/>
      <c r="Q45" s="68"/>
      <c r="R45" s="68"/>
      <c r="S45" s="68"/>
    </row>
    <row r="46" spans="2:19" s="65" customFormat="1" ht="15" x14ac:dyDescent="0.25">
      <c r="B46" s="263"/>
      <c r="C46" s="158"/>
      <c r="D46" s="158"/>
      <c r="E46" s="146"/>
      <c r="F46" s="249"/>
      <c r="G46" s="250"/>
      <c r="H46" s="251"/>
      <c r="I46" s="68"/>
      <c r="J46" s="68"/>
      <c r="K46" s="68"/>
      <c r="L46" s="68"/>
      <c r="M46" s="68"/>
      <c r="N46" s="68"/>
      <c r="O46" s="68"/>
      <c r="P46" s="68"/>
      <c r="Q46" s="68"/>
      <c r="R46" s="68"/>
      <c r="S46" s="68"/>
    </row>
    <row r="47" spans="2:19" s="65" customFormat="1" ht="15" x14ac:dyDescent="0.25">
      <c r="B47" s="263"/>
      <c r="C47" s="158"/>
      <c r="D47" s="158"/>
      <c r="E47" s="146"/>
      <c r="F47" s="249"/>
      <c r="G47" s="250"/>
      <c r="H47" s="251"/>
      <c r="I47" s="68"/>
      <c r="J47" s="68"/>
      <c r="K47" s="68"/>
      <c r="L47" s="68"/>
      <c r="M47" s="68"/>
      <c r="N47" s="68"/>
      <c r="O47" s="68"/>
      <c r="P47" s="68"/>
      <c r="Q47" s="68"/>
      <c r="R47" s="68"/>
      <c r="S47" s="68"/>
    </row>
    <row r="48" spans="2:19" s="65" customFormat="1" ht="15" x14ac:dyDescent="0.25">
      <c r="B48" s="263"/>
      <c r="C48" s="158"/>
      <c r="D48" s="158"/>
      <c r="E48" s="146"/>
      <c r="F48" s="249"/>
      <c r="G48" s="250"/>
      <c r="H48" s="251"/>
      <c r="I48" s="68"/>
      <c r="J48" s="68"/>
      <c r="K48" s="68"/>
      <c r="L48" s="68"/>
      <c r="M48" s="68"/>
      <c r="N48" s="68"/>
      <c r="O48" s="68"/>
      <c r="P48" s="68"/>
      <c r="Q48" s="68"/>
      <c r="R48" s="68"/>
      <c r="S48" s="68"/>
    </row>
    <row r="49" spans="2:19" s="65" customFormat="1" ht="15.6" x14ac:dyDescent="0.3">
      <c r="B49" s="108"/>
      <c r="C49" s="158"/>
      <c r="D49" s="158"/>
      <c r="E49" s="166"/>
      <c r="F49" s="249"/>
      <c r="G49" s="250"/>
      <c r="H49" s="251"/>
      <c r="I49" s="68"/>
      <c r="J49" s="68"/>
      <c r="K49" s="68"/>
      <c r="L49" s="68"/>
      <c r="M49" s="68"/>
      <c r="N49" s="68"/>
      <c r="O49" s="68"/>
      <c r="P49" s="68"/>
      <c r="Q49" s="68"/>
      <c r="R49" s="68"/>
      <c r="S49" s="68"/>
    </row>
    <row r="50" spans="2:19" x14ac:dyDescent="0.25">
      <c r="B50" s="96"/>
      <c r="C50" s="126"/>
      <c r="D50" s="126"/>
      <c r="E50" s="150"/>
      <c r="G50" s="254"/>
    </row>
    <row r="51" spans="2:19" x14ac:dyDescent="0.25">
      <c r="B51" s="96"/>
      <c r="C51" s="126"/>
      <c r="D51" s="126"/>
      <c r="E51" s="150"/>
      <c r="G51" s="254"/>
    </row>
    <row r="52" spans="2:19" x14ac:dyDescent="0.25">
      <c r="B52" s="96"/>
      <c r="C52" s="126"/>
      <c r="D52" s="126"/>
      <c r="E52" s="150"/>
      <c r="G52" s="254"/>
    </row>
    <row r="53" spans="2:19" x14ac:dyDescent="0.25">
      <c r="B53" s="96"/>
      <c r="C53" s="126"/>
      <c r="D53" s="126"/>
      <c r="E53" s="150"/>
      <c r="G53" s="254"/>
    </row>
    <row r="54" spans="2:19" x14ac:dyDescent="0.25">
      <c r="B54" s="96"/>
      <c r="C54" s="126"/>
      <c r="D54" s="126"/>
      <c r="E54" s="150"/>
      <c r="G54" s="254"/>
    </row>
    <row r="55" spans="2:19" x14ac:dyDescent="0.25">
      <c r="B55" s="96"/>
      <c r="C55" s="126"/>
      <c r="D55" s="126"/>
      <c r="E55" s="150"/>
      <c r="G55" s="254"/>
    </row>
    <row r="56" spans="2:19" x14ac:dyDescent="0.25">
      <c r="B56" s="96"/>
      <c r="C56" s="126"/>
      <c r="D56" s="126"/>
      <c r="E56" s="150"/>
      <c r="G56" s="254"/>
    </row>
    <row r="57" spans="2:19" x14ac:dyDescent="0.25">
      <c r="B57" s="96"/>
      <c r="C57" s="126"/>
      <c r="D57" s="126"/>
      <c r="E57" s="150"/>
      <c r="G57" s="254"/>
    </row>
    <row r="58" spans="2:19" x14ac:dyDescent="0.25">
      <c r="B58" s="96"/>
      <c r="C58" s="126"/>
      <c r="D58" s="126"/>
      <c r="E58" s="150"/>
      <c r="G58" s="254"/>
    </row>
    <row r="59" spans="2:19" x14ac:dyDescent="0.25">
      <c r="B59" s="96"/>
      <c r="C59" s="126"/>
      <c r="D59" s="126"/>
      <c r="E59" s="150"/>
      <c r="G59" s="254"/>
    </row>
    <row r="60" spans="2:19" x14ac:dyDescent="0.25">
      <c r="B60" s="96"/>
      <c r="C60" s="126"/>
      <c r="D60" s="126"/>
      <c r="E60" s="150"/>
      <c r="G60" s="254"/>
    </row>
    <row r="61" spans="2:19" x14ac:dyDescent="0.25">
      <c r="B61" s="96"/>
      <c r="C61" s="126"/>
      <c r="D61" s="126"/>
      <c r="E61" s="150"/>
      <c r="G61" s="254"/>
    </row>
    <row r="62" spans="2:19" x14ac:dyDescent="0.25">
      <c r="B62" s="96"/>
      <c r="C62" s="126"/>
      <c r="D62" s="126"/>
      <c r="E62" s="150"/>
      <c r="G62" s="254"/>
    </row>
    <row r="63" spans="2:19" x14ac:dyDescent="0.25">
      <c r="B63" s="96"/>
      <c r="C63" s="126"/>
      <c r="D63" s="126"/>
      <c r="E63" s="150"/>
    </row>
    <row r="64" spans="2:19" x14ac:dyDescent="0.25">
      <c r="B64" s="96"/>
      <c r="C64" s="126"/>
      <c r="D64" s="126"/>
      <c r="E64" s="150"/>
    </row>
    <row r="65" spans="2:5" x14ac:dyDescent="0.25">
      <c r="B65" s="96"/>
      <c r="C65" s="126"/>
      <c r="D65" s="126"/>
      <c r="E65" s="150"/>
    </row>
    <row r="66" spans="2:5" x14ac:dyDescent="0.25">
      <c r="B66" s="96"/>
      <c r="C66" s="126"/>
      <c r="D66" s="126"/>
      <c r="E66" s="150"/>
    </row>
    <row r="67" spans="2:5" x14ac:dyDescent="0.25">
      <c r="B67" s="96"/>
      <c r="C67" s="126"/>
      <c r="D67" s="126"/>
      <c r="E67" s="150"/>
    </row>
    <row r="68" spans="2:5" x14ac:dyDescent="0.25">
      <c r="B68" s="96"/>
      <c r="C68" s="126"/>
      <c r="D68" s="126"/>
      <c r="E68" s="150"/>
    </row>
    <row r="69" spans="2:5" x14ac:dyDescent="0.25">
      <c r="B69" s="96"/>
      <c r="C69" s="126"/>
      <c r="D69" s="126"/>
      <c r="E69" s="150"/>
    </row>
    <row r="70" spans="2:5" x14ac:dyDescent="0.25">
      <c r="B70" s="96"/>
      <c r="C70" s="126"/>
      <c r="D70" s="126"/>
      <c r="E70" s="150"/>
    </row>
    <row r="71" spans="2:5" x14ac:dyDescent="0.25">
      <c r="B71" s="96"/>
      <c r="C71" s="126"/>
      <c r="D71" s="126"/>
      <c r="E71" s="150"/>
    </row>
    <row r="72" spans="2:5" x14ac:dyDescent="0.25">
      <c r="B72" s="96"/>
      <c r="C72" s="126"/>
      <c r="D72" s="126"/>
      <c r="E72" s="150"/>
    </row>
    <row r="73" spans="2:5" x14ac:dyDescent="0.25">
      <c r="B73" s="96"/>
      <c r="C73" s="126"/>
      <c r="D73" s="126"/>
      <c r="E73" s="150"/>
    </row>
    <row r="74" spans="2:5" x14ac:dyDescent="0.25">
      <c r="B74" s="96"/>
      <c r="C74" s="126"/>
      <c r="D74" s="126"/>
      <c r="E74" s="150"/>
    </row>
    <row r="75" spans="2:5" x14ac:dyDescent="0.25">
      <c r="B75" s="96"/>
      <c r="C75" s="126"/>
      <c r="D75" s="126"/>
      <c r="E75" s="150"/>
    </row>
    <row r="76" spans="2:5" x14ac:dyDescent="0.25">
      <c r="B76" s="96"/>
      <c r="C76" s="126"/>
      <c r="D76" s="126"/>
      <c r="E76" s="150"/>
    </row>
    <row r="77" spans="2:5" x14ac:dyDescent="0.25">
      <c r="B77" s="96"/>
      <c r="C77" s="126"/>
      <c r="D77" s="126"/>
      <c r="E77" s="150"/>
    </row>
    <row r="78" spans="2:5" x14ac:dyDescent="0.25">
      <c r="B78" s="96"/>
      <c r="C78" s="126"/>
      <c r="D78" s="126"/>
      <c r="E78" s="150"/>
    </row>
    <row r="79" spans="2:5" x14ac:dyDescent="0.25">
      <c r="B79" s="96"/>
      <c r="C79" s="126"/>
      <c r="D79" s="126"/>
      <c r="E79" s="150"/>
    </row>
    <row r="80" spans="2:5" x14ac:dyDescent="0.25">
      <c r="B80" s="96"/>
      <c r="C80" s="126"/>
      <c r="D80" s="126"/>
      <c r="E80" s="150"/>
    </row>
    <row r="81" spans="2:5" x14ac:dyDescent="0.25">
      <c r="B81" s="96"/>
      <c r="C81" s="126"/>
      <c r="D81" s="126"/>
      <c r="E81" s="150"/>
    </row>
    <row r="82" spans="2:5" x14ac:dyDescent="0.25">
      <c r="B82" s="96"/>
      <c r="C82" s="126"/>
      <c r="D82" s="126"/>
      <c r="E82" s="150"/>
    </row>
    <row r="83" spans="2:5" x14ac:dyDescent="0.25">
      <c r="B83" s="96"/>
      <c r="C83" s="126"/>
      <c r="D83" s="126"/>
      <c r="E83" s="150"/>
    </row>
    <row r="84" spans="2:5" x14ac:dyDescent="0.25">
      <c r="B84" s="96"/>
      <c r="C84" s="126"/>
      <c r="D84" s="126"/>
      <c r="E84" s="150"/>
    </row>
    <row r="85" spans="2:5" x14ac:dyDescent="0.25">
      <c r="B85" s="96"/>
      <c r="C85" s="126"/>
      <c r="D85" s="126"/>
      <c r="E85" s="150"/>
    </row>
    <row r="86" spans="2:5" x14ac:dyDescent="0.25">
      <c r="B86" s="96"/>
      <c r="C86" s="126"/>
      <c r="D86" s="126"/>
      <c r="E86" s="150"/>
    </row>
    <row r="87" spans="2:5" x14ac:dyDescent="0.25">
      <c r="B87" s="96"/>
      <c r="C87" s="126"/>
      <c r="D87" s="126"/>
      <c r="E87" s="150"/>
    </row>
    <row r="88" spans="2:5" x14ac:dyDescent="0.25">
      <c r="B88" s="96"/>
      <c r="C88" s="126"/>
      <c r="D88" s="126"/>
      <c r="E88" s="150"/>
    </row>
    <row r="89" spans="2:5" x14ac:dyDescent="0.25">
      <c r="B89" s="96"/>
      <c r="C89" s="126"/>
      <c r="D89" s="126"/>
      <c r="E89" s="150"/>
    </row>
    <row r="90" spans="2:5" x14ac:dyDescent="0.25">
      <c r="B90" s="96"/>
      <c r="C90" s="126"/>
      <c r="D90" s="126"/>
      <c r="E90" s="150"/>
    </row>
    <row r="91" spans="2:5" x14ac:dyDescent="0.25">
      <c r="B91" s="96"/>
      <c r="C91" s="126"/>
      <c r="D91" s="126"/>
      <c r="E91" s="150"/>
    </row>
    <row r="92" spans="2:5" x14ac:dyDescent="0.25">
      <c r="B92" s="96"/>
      <c r="C92" s="126"/>
      <c r="D92" s="126"/>
      <c r="E92" s="150"/>
    </row>
    <row r="93" spans="2:5" x14ac:dyDescent="0.25">
      <c r="B93" s="96"/>
      <c r="C93" s="126"/>
      <c r="D93" s="126"/>
      <c r="E93" s="150"/>
    </row>
    <row r="94" spans="2:5" x14ac:dyDescent="0.25">
      <c r="B94" s="96"/>
      <c r="C94" s="126"/>
      <c r="D94" s="126"/>
      <c r="E94" s="150"/>
    </row>
    <row r="95" spans="2:5" x14ac:dyDescent="0.25">
      <c r="B95" s="96"/>
      <c r="C95" s="126"/>
      <c r="D95" s="126"/>
      <c r="E95" s="150"/>
    </row>
    <row r="96" spans="2:5" x14ac:dyDescent="0.25">
      <c r="B96" s="96"/>
      <c r="C96" s="126"/>
      <c r="D96" s="126"/>
      <c r="E96" s="150"/>
    </row>
    <row r="97" spans="2:5" x14ac:dyDescent="0.25">
      <c r="B97" s="96"/>
      <c r="C97" s="126"/>
      <c r="D97" s="126"/>
      <c r="E97" s="150"/>
    </row>
    <row r="98" spans="2:5" x14ac:dyDescent="0.25">
      <c r="B98" s="96"/>
      <c r="C98" s="126"/>
      <c r="D98" s="126"/>
      <c r="E98" s="150"/>
    </row>
    <row r="99" spans="2:5" x14ac:dyDescent="0.25">
      <c r="B99" s="96"/>
      <c r="C99" s="126"/>
      <c r="D99" s="126"/>
      <c r="E99" s="150"/>
    </row>
    <row r="100" spans="2:5" x14ac:dyDescent="0.25">
      <c r="B100" s="96"/>
      <c r="C100" s="126"/>
      <c r="D100" s="126"/>
      <c r="E100" s="150"/>
    </row>
    <row r="101" spans="2:5" x14ac:dyDescent="0.25">
      <c r="B101" s="96"/>
      <c r="C101" s="126"/>
      <c r="D101" s="126"/>
      <c r="E101" s="150"/>
    </row>
    <row r="102" spans="2:5" x14ac:dyDescent="0.25">
      <c r="B102" s="96"/>
      <c r="C102" s="126"/>
      <c r="D102" s="126"/>
      <c r="E102" s="150"/>
    </row>
    <row r="103" spans="2:5" x14ac:dyDescent="0.25">
      <c r="B103" s="96"/>
      <c r="C103" s="126"/>
      <c r="D103" s="126"/>
      <c r="E103" s="150"/>
    </row>
    <row r="104" spans="2:5" x14ac:dyDescent="0.25">
      <c r="B104" s="96"/>
      <c r="C104" s="126"/>
      <c r="D104" s="126"/>
      <c r="E104" s="150"/>
    </row>
    <row r="105" spans="2:5" x14ac:dyDescent="0.25">
      <c r="B105" s="96"/>
      <c r="C105" s="126"/>
      <c r="D105" s="126"/>
      <c r="E105" s="150"/>
    </row>
    <row r="106" spans="2:5" x14ac:dyDescent="0.25">
      <c r="B106" s="96"/>
      <c r="C106" s="126"/>
      <c r="D106" s="126"/>
      <c r="E106" s="150"/>
    </row>
    <row r="107" spans="2:5" x14ac:dyDescent="0.25">
      <c r="B107" s="96"/>
      <c r="C107" s="126"/>
      <c r="D107" s="126"/>
      <c r="E107" s="150"/>
    </row>
    <row r="108" spans="2:5" x14ac:dyDescent="0.25">
      <c r="B108" s="96"/>
      <c r="C108" s="126"/>
      <c r="D108" s="126"/>
      <c r="E108" s="150"/>
    </row>
    <row r="109" spans="2:5" x14ac:dyDescent="0.25">
      <c r="B109" s="96"/>
      <c r="C109" s="126"/>
      <c r="D109" s="126"/>
      <c r="E109" s="150"/>
    </row>
    <row r="110" spans="2:5" x14ac:dyDescent="0.25">
      <c r="B110" s="96"/>
      <c r="C110" s="126"/>
      <c r="D110" s="126"/>
      <c r="E110" s="150"/>
    </row>
    <row r="111" spans="2:5" x14ac:dyDescent="0.25">
      <c r="B111" s="96"/>
      <c r="C111" s="126"/>
      <c r="D111" s="126"/>
      <c r="E111" s="150"/>
    </row>
    <row r="112" spans="2:5" x14ac:dyDescent="0.25">
      <c r="B112" s="96"/>
      <c r="C112" s="126"/>
      <c r="D112" s="126"/>
      <c r="E112" s="150"/>
    </row>
    <row r="113" spans="2:5" x14ac:dyDescent="0.25">
      <c r="B113" s="96"/>
      <c r="C113" s="126"/>
      <c r="D113" s="126"/>
      <c r="E113" s="150"/>
    </row>
    <row r="114" spans="2:5" x14ac:dyDescent="0.25">
      <c r="B114" s="96"/>
      <c r="C114" s="126"/>
      <c r="D114" s="126"/>
      <c r="E114" s="150"/>
    </row>
    <row r="115" spans="2:5" x14ac:dyDescent="0.25">
      <c r="B115" s="96"/>
      <c r="C115" s="126"/>
      <c r="D115" s="126"/>
      <c r="E115" s="150"/>
    </row>
    <row r="116" spans="2:5" x14ac:dyDescent="0.25">
      <c r="B116" s="96"/>
      <c r="C116" s="126"/>
      <c r="D116" s="126"/>
      <c r="E116" s="150"/>
    </row>
    <row r="117" spans="2:5" x14ac:dyDescent="0.25">
      <c r="B117" s="96"/>
      <c r="C117" s="126"/>
      <c r="D117" s="126"/>
      <c r="E117" s="150"/>
    </row>
    <row r="118" spans="2:5" x14ac:dyDescent="0.25">
      <c r="B118" s="96"/>
      <c r="C118" s="126"/>
      <c r="D118" s="126"/>
      <c r="E118" s="150"/>
    </row>
    <row r="119" spans="2:5" x14ac:dyDescent="0.25">
      <c r="B119" s="96"/>
      <c r="C119" s="126"/>
      <c r="D119" s="126"/>
      <c r="E119" s="150"/>
    </row>
    <row r="120" spans="2:5" x14ac:dyDescent="0.25">
      <c r="B120" s="96"/>
      <c r="C120" s="126"/>
      <c r="D120" s="126"/>
      <c r="E120" s="150"/>
    </row>
    <row r="121" spans="2:5" x14ac:dyDescent="0.25">
      <c r="B121" s="96"/>
      <c r="C121" s="126"/>
      <c r="D121" s="126"/>
      <c r="E121" s="150"/>
    </row>
    <row r="122" spans="2:5" x14ac:dyDescent="0.25">
      <c r="B122" s="96"/>
      <c r="C122" s="126"/>
      <c r="D122" s="126"/>
      <c r="E122" s="150"/>
    </row>
    <row r="123" spans="2:5" x14ac:dyDescent="0.25">
      <c r="B123" s="96"/>
      <c r="C123" s="126"/>
      <c r="D123" s="126"/>
      <c r="E123" s="150"/>
    </row>
    <row r="124" spans="2:5" x14ac:dyDescent="0.25">
      <c r="B124" s="96"/>
      <c r="C124" s="126"/>
      <c r="D124" s="126"/>
      <c r="E124" s="150"/>
    </row>
    <row r="125" spans="2:5" x14ac:dyDescent="0.25">
      <c r="B125" s="96"/>
      <c r="C125" s="126"/>
      <c r="D125" s="126"/>
      <c r="E125" s="150"/>
    </row>
    <row r="126" spans="2:5" x14ac:dyDescent="0.25">
      <c r="B126" s="96"/>
      <c r="C126" s="126"/>
      <c r="D126" s="126"/>
      <c r="E126" s="150"/>
    </row>
    <row r="127" spans="2:5" x14ac:dyDescent="0.25">
      <c r="B127" s="96"/>
      <c r="C127" s="126"/>
      <c r="D127" s="126"/>
      <c r="E127" s="150"/>
    </row>
    <row r="128" spans="2:5" x14ac:dyDescent="0.25">
      <c r="B128" s="96"/>
      <c r="C128" s="126"/>
      <c r="D128" s="126"/>
      <c r="E128" s="150"/>
    </row>
    <row r="129" spans="2:5" x14ac:dyDescent="0.25">
      <c r="B129" s="96"/>
      <c r="C129" s="126"/>
      <c r="D129" s="126"/>
      <c r="E129" s="150"/>
    </row>
    <row r="130" spans="2:5" x14ac:dyDescent="0.25">
      <c r="B130" s="96"/>
      <c r="C130" s="126"/>
      <c r="D130" s="126"/>
      <c r="E130" s="150"/>
    </row>
    <row r="131" spans="2:5" x14ac:dyDescent="0.25">
      <c r="B131" s="96"/>
      <c r="C131" s="126"/>
      <c r="D131" s="126"/>
      <c r="E131" s="150"/>
    </row>
    <row r="132" spans="2:5" x14ac:dyDescent="0.25">
      <c r="B132" s="96"/>
      <c r="C132" s="126"/>
      <c r="D132" s="126"/>
      <c r="E132" s="150"/>
    </row>
    <row r="133" spans="2:5" x14ac:dyDescent="0.25">
      <c r="B133" s="96"/>
      <c r="C133" s="126"/>
      <c r="D133" s="126"/>
      <c r="E133" s="150"/>
    </row>
    <row r="134" spans="2:5" x14ac:dyDescent="0.25">
      <c r="B134" s="96"/>
      <c r="C134" s="126"/>
      <c r="D134" s="126"/>
      <c r="E134" s="150"/>
    </row>
    <row r="135" spans="2:5" x14ac:dyDescent="0.25">
      <c r="B135" s="96"/>
      <c r="C135" s="126"/>
      <c r="D135" s="126"/>
      <c r="E135" s="150"/>
    </row>
    <row r="136" spans="2:5" x14ac:dyDescent="0.25">
      <c r="B136" s="96"/>
      <c r="C136" s="126"/>
      <c r="D136" s="126"/>
      <c r="E136" s="150"/>
    </row>
    <row r="137" spans="2:5" x14ac:dyDescent="0.25">
      <c r="B137" s="96"/>
      <c r="C137" s="126"/>
      <c r="D137" s="126"/>
      <c r="E137" s="150"/>
    </row>
    <row r="138" spans="2:5" x14ac:dyDescent="0.25">
      <c r="B138" s="96"/>
      <c r="C138" s="126"/>
      <c r="D138" s="126"/>
      <c r="E138" s="150"/>
    </row>
    <row r="139" spans="2:5" x14ac:dyDescent="0.25">
      <c r="B139" s="96"/>
      <c r="C139" s="126"/>
      <c r="D139" s="126"/>
      <c r="E139" s="150"/>
    </row>
    <row r="140" spans="2:5" x14ac:dyDescent="0.25">
      <c r="B140" s="96"/>
      <c r="C140" s="126"/>
      <c r="D140" s="126"/>
      <c r="E140" s="150"/>
    </row>
    <row r="141" spans="2:5" x14ac:dyDescent="0.25">
      <c r="B141" s="96"/>
      <c r="C141" s="126"/>
      <c r="D141" s="126"/>
      <c r="E141" s="150"/>
    </row>
    <row r="142" spans="2:5" x14ac:dyDescent="0.25">
      <c r="B142" s="96"/>
      <c r="C142" s="126"/>
      <c r="D142" s="126"/>
      <c r="E142" s="150"/>
    </row>
    <row r="143" spans="2:5" x14ac:dyDescent="0.25">
      <c r="B143" s="96"/>
      <c r="C143" s="126"/>
      <c r="D143" s="126"/>
      <c r="E143" s="150"/>
    </row>
    <row r="144" spans="2:5" x14ac:dyDescent="0.25">
      <c r="B144" s="96"/>
      <c r="C144" s="126"/>
      <c r="D144" s="126"/>
      <c r="E144" s="150"/>
    </row>
    <row r="145" spans="2:5" x14ac:dyDescent="0.25">
      <c r="B145" s="96"/>
      <c r="C145" s="126"/>
      <c r="D145" s="126"/>
      <c r="E145" s="150"/>
    </row>
  </sheetData>
  <sheetProtection sheet="1" objects="1" scenarios="1" selectLockedCells="1"/>
  <mergeCells count="3">
    <mergeCell ref="A1:F1"/>
    <mergeCell ref="C3:E3"/>
    <mergeCell ref="B2:E2"/>
  </mergeCells>
  <phoneticPr fontId="3"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1"/>
  <sheetViews>
    <sheetView workbookViewId="0">
      <selection activeCell="B22" sqref="B22"/>
    </sheetView>
  </sheetViews>
  <sheetFormatPr defaultRowHeight="13.2" x14ac:dyDescent="0.25"/>
  <cols>
    <col min="1" max="1" width="36.33203125" customWidth="1"/>
  </cols>
  <sheetData>
    <row r="2" spans="1:1" ht="13.8" x14ac:dyDescent="0.25">
      <c r="A2" s="540" t="s">
        <v>347</v>
      </c>
    </row>
    <row r="3" spans="1:1" ht="15" x14ac:dyDescent="0.25">
      <c r="A3" s="495" t="s">
        <v>2</v>
      </c>
    </row>
    <row r="4" spans="1:1" ht="15" x14ac:dyDescent="0.25">
      <c r="A4" s="495" t="s">
        <v>35</v>
      </c>
    </row>
    <row r="5" spans="1:1" ht="15" x14ac:dyDescent="0.25">
      <c r="A5" s="495" t="s">
        <v>53</v>
      </c>
    </row>
    <row r="6" spans="1:1" ht="15" x14ac:dyDescent="0.25">
      <c r="A6" s="495" t="s">
        <v>44</v>
      </c>
    </row>
    <row r="7" spans="1:1" ht="15" x14ac:dyDescent="0.25">
      <c r="A7" s="495" t="s">
        <v>43</v>
      </c>
    </row>
    <row r="8" spans="1:1" ht="15" x14ac:dyDescent="0.25">
      <c r="A8" s="495" t="s">
        <v>42</v>
      </c>
    </row>
    <row r="9" spans="1:1" ht="15" x14ac:dyDescent="0.25">
      <c r="A9" s="495" t="s">
        <v>41</v>
      </c>
    </row>
    <row r="10" spans="1:1" ht="15" x14ac:dyDescent="0.25">
      <c r="A10" s="495" t="s">
        <v>40</v>
      </c>
    </row>
    <row r="11" spans="1:1" ht="15" x14ac:dyDescent="0.25">
      <c r="A11" s="495" t="s">
        <v>39</v>
      </c>
    </row>
    <row r="12" spans="1:1" ht="15" x14ac:dyDescent="0.25">
      <c r="A12" s="495" t="s">
        <v>38</v>
      </c>
    </row>
    <row r="13" spans="1:1" ht="15" x14ac:dyDescent="0.25">
      <c r="A13" s="495" t="s">
        <v>37</v>
      </c>
    </row>
    <row r="14" spans="1:1" ht="15" x14ac:dyDescent="0.25">
      <c r="A14" s="495" t="s">
        <v>36</v>
      </c>
    </row>
    <row r="15" spans="1:1" ht="15" x14ac:dyDescent="0.25">
      <c r="A15" s="542"/>
    </row>
    <row r="16" spans="1:1" ht="15" x14ac:dyDescent="0.25">
      <c r="A16" s="495" t="s">
        <v>349</v>
      </c>
    </row>
    <row r="17" spans="1:2" ht="15" x14ac:dyDescent="0.25">
      <c r="A17" s="495" t="s">
        <v>348</v>
      </c>
    </row>
    <row r="18" spans="1:2" ht="15" x14ac:dyDescent="0.25">
      <c r="A18" s="495" t="s">
        <v>356</v>
      </c>
    </row>
    <row r="19" spans="1:2" ht="15" x14ac:dyDescent="0.25">
      <c r="A19" s="495" t="s">
        <v>239</v>
      </c>
    </row>
    <row r="20" spans="1:2" ht="15" x14ac:dyDescent="0.25">
      <c r="A20" s="577" t="s">
        <v>351</v>
      </c>
    </row>
    <row r="21" spans="1:2" ht="15" x14ac:dyDescent="0.25">
      <c r="A21" s="577" t="s">
        <v>350</v>
      </c>
    </row>
    <row r="22" spans="1:2" ht="15" x14ac:dyDescent="0.25">
      <c r="A22" s="577" t="s">
        <v>357</v>
      </c>
      <c r="B22" s="541" t="s">
        <v>361</v>
      </c>
    </row>
    <row r="23" spans="1:2" ht="15" x14ac:dyDescent="0.25">
      <c r="A23" s="495" t="s">
        <v>354</v>
      </c>
      <c r="B23" s="541" t="s">
        <v>355</v>
      </c>
    </row>
    <row r="24" spans="1:2" ht="15" x14ac:dyDescent="0.25">
      <c r="A24" s="495" t="s">
        <v>358</v>
      </c>
    </row>
    <row r="25" spans="1:2" ht="15" x14ac:dyDescent="0.25">
      <c r="A25" s="495" t="s">
        <v>73</v>
      </c>
    </row>
    <row r="26" spans="1:2" ht="15" x14ac:dyDescent="0.25">
      <c r="A26" s="542"/>
    </row>
    <row r="27" spans="1:2" ht="15.6" x14ac:dyDescent="0.3">
      <c r="A27" s="543" t="s">
        <v>352</v>
      </c>
    </row>
    <row r="28" spans="1:2" ht="15" x14ac:dyDescent="0.25">
      <c r="A28" s="495" t="s">
        <v>353</v>
      </c>
    </row>
    <row r="29" spans="1:2" ht="15" x14ac:dyDescent="0.25">
      <c r="A29" s="542" t="s">
        <v>359</v>
      </c>
    </row>
    <row r="30" spans="1:2" ht="15" x14ac:dyDescent="0.25">
      <c r="A30" s="542" t="s">
        <v>365</v>
      </c>
    </row>
    <row r="31" spans="1:2" ht="15" x14ac:dyDescent="0.25">
      <c r="A31" s="542" t="s">
        <v>360</v>
      </c>
    </row>
  </sheetData>
  <sheetProtection sheet="1" objects="1" scenarios="1"/>
  <hyperlinks>
    <hyperlink ref="A3" location="Jan!A1" display="January"/>
    <hyperlink ref="A4" location="Feb!A1" display="February"/>
    <hyperlink ref="A5" location="Mar!A1" display="March"/>
    <hyperlink ref="A6" location="Apr!A1" display="April"/>
    <hyperlink ref="A7" location="May!A1" display="May"/>
    <hyperlink ref="A8" location="Jun!A1" display="June"/>
    <hyperlink ref="A9" location="Jul!A1" display="July"/>
    <hyperlink ref="A10" location="Aug!A1" display="August"/>
    <hyperlink ref="A11" location="Sep!A1" display="September"/>
    <hyperlink ref="A12" location="Oct!A1" display="October"/>
    <hyperlink ref="A13" location="Nov!A1" display="November"/>
    <hyperlink ref="A14" location="Dec!A1" display="December"/>
    <hyperlink ref="A17" location="'Debt List'!A1" display="Debt List"/>
    <hyperlink ref="A16" location="'Personal Financial Statement '!A1" display="Personal Financial Statement"/>
    <hyperlink ref="A21" location="'Estimated Spending Plan'!A1" display="Estimated Spending Plan"/>
    <hyperlink ref="A20" location="'Compute Variable Expenses'!A1" display="Computing Variable Expenses"/>
    <hyperlink ref="A28" location="'Actual spending summary'!A1" display="Actual Spending Summary"/>
    <hyperlink ref="A23" location="'Debt Repayment Schedule'!A1" display="Debt Repayment Schedule"/>
    <hyperlink ref="A18" location="'Percentage Guide'!A1" display="Percentage Guide"/>
    <hyperlink ref="A19" location="'Percentage Budget'!A1" display="Percentage budget"/>
    <hyperlink ref="A24" location="'Category Sheet'!A1" display="Category Sheet"/>
    <hyperlink ref="A25" location="'Life Insurance Worksheet'!A1" display="Life Insurance Worksheet"/>
    <hyperlink ref="A22" location="'Monthly Spending Plan summary'!A1" display="Monthly Spending Plan Summary"/>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2"/>
  <sheetViews>
    <sheetView zoomScaleNormal="100" workbookViewId="0">
      <pane xSplit="2" ySplit="10" topLeftCell="C11" activePane="bottomRight" state="frozen"/>
      <selection pane="topRight" activeCell="C1" sqref="C1"/>
      <selection pane="bottomLeft" activeCell="A11" sqref="A11"/>
      <selection pane="bottomRight" activeCell="F9" sqref="F9:G9"/>
    </sheetView>
  </sheetViews>
  <sheetFormatPr defaultColWidth="8.88671875" defaultRowHeight="13.2" x14ac:dyDescent="0.25"/>
  <cols>
    <col min="1" max="1" width="6.6640625" style="105" customWidth="1"/>
    <col min="2" max="2" width="20.33203125" style="242" customWidth="1"/>
    <col min="3" max="3" width="18.44140625" style="161" customWidth="1"/>
    <col min="4" max="4" width="13.33203125" style="241" customWidth="1"/>
    <col min="5" max="5" width="20" style="127" customWidth="1"/>
    <col min="6" max="6" width="12.44140625" style="252" bestFit="1" customWidth="1"/>
    <col min="7" max="7" width="10" style="253" customWidth="1"/>
    <col min="8" max="8" width="4.44140625" style="256" customWidth="1"/>
    <col min="9" max="9" width="13.33203125" style="255" customWidth="1"/>
    <col min="10" max="10" width="11" style="105" bestFit="1" customWidth="1"/>
    <col min="11" max="16384" width="8.88671875" style="105"/>
  </cols>
  <sheetData>
    <row r="1" spans="1:10" customFormat="1" ht="22.5" customHeight="1" x14ac:dyDescent="0.4">
      <c r="A1" s="613" t="s">
        <v>329</v>
      </c>
      <c r="B1" s="613"/>
      <c r="C1" s="613"/>
      <c r="D1" s="613"/>
      <c r="E1" s="613"/>
      <c r="F1" s="613"/>
      <c r="G1" s="613"/>
      <c r="H1" s="449"/>
      <c r="I1" s="607" t="s">
        <v>330</v>
      </c>
      <c r="J1" s="608"/>
    </row>
    <row r="2" spans="1:10" s="210" customFormat="1" ht="20.399999999999999" x14ac:dyDescent="0.35">
      <c r="A2" s="450"/>
      <c r="B2" s="616" t="s">
        <v>131</v>
      </c>
      <c r="C2" s="617"/>
      <c r="D2" s="617"/>
      <c r="E2" s="617"/>
      <c r="F2" s="617"/>
      <c r="G2" s="618"/>
      <c r="H2" s="451"/>
      <c r="I2" s="609" t="s">
        <v>331</v>
      </c>
      <c r="J2" s="610"/>
    </row>
    <row r="3" spans="1:10" s="203" customFormat="1" ht="7.5" customHeight="1" x14ac:dyDescent="0.3">
      <c r="A3" s="452"/>
      <c r="B3" s="453"/>
      <c r="C3" s="454"/>
      <c r="D3" s="454"/>
      <c r="E3" s="454"/>
      <c r="F3" s="454"/>
      <c r="G3" s="455"/>
      <c r="H3" s="456"/>
      <c r="I3" s="457"/>
      <c r="J3" s="458"/>
    </row>
    <row r="4" spans="1:10" s="203" customFormat="1" ht="15.6" customHeight="1" x14ac:dyDescent="0.3">
      <c r="A4" s="452"/>
      <c r="B4" s="459" t="s">
        <v>132</v>
      </c>
      <c r="C4" s="622"/>
      <c r="D4" s="622"/>
      <c r="E4" s="459" t="s">
        <v>257</v>
      </c>
      <c r="F4" s="611"/>
      <c r="G4" s="612"/>
      <c r="H4" s="456"/>
      <c r="I4" s="457"/>
      <c r="J4" s="458"/>
    </row>
    <row r="5" spans="1:10" s="206" customFormat="1" ht="30" customHeight="1" x14ac:dyDescent="0.25">
      <c r="A5" s="460"/>
      <c r="B5" s="461" t="s">
        <v>332</v>
      </c>
      <c r="C5" s="619"/>
      <c r="D5" s="620"/>
      <c r="E5" s="620"/>
      <c r="F5" s="620"/>
      <c r="G5" s="621"/>
      <c r="H5" s="462"/>
      <c r="I5" s="463"/>
      <c r="J5" s="460"/>
    </row>
    <row r="6" spans="1:10" s="103" customFormat="1" ht="15.6" x14ac:dyDescent="0.3">
      <c r="A6" s="464"/>
      <c r="B6" s="459" t="s">
        <v>133</v>
      </c>
      <c r="C6" s="606"/>
      <c r="D6" s="606"/>
      <c r="E6" s="465" t="s">
        <v>134</v>
      </c>
      <c r="F6" s="614"/>
      <c r="G6" s="615"/>
      <c r="H6" s="462"/>
      <c r="I6" s="463"/>
      <c r="J6" s="460"/>
    </row>
    <row r="7" spans="1:10" s="103" customFormat="1" ht="15.6" x14ac:dyDescent="0.3">
      <c r="A7" s="464"/>
      <c r="B7" s="466" t="s">
        <v>333</v>
      </c>
      <c r="C7" s="467"/>
      <c r="D7" s="468"/>
      <c r="E7" s="466" t="s">
        <v>334</v>
      </c>
      <c r="F7" s="625" t="e">
        <f>-PMT((F6/C7),C9,C6*(1+F6/C7),0,1)</f>
        <v>#DIV/0!</v>
      </c>
      <c r="G7" s="626"/>
      <c r="H7" s="462"/>
      <c r="I7" s="463"/>
      <c r="J7" s="460"/>
    </row>
    <row r="8" spans="1:10" s="103" customFormat="1" ht="30" customHeight="1" x14ac:dyDescent="0.3">
      <c r="A8" s="464"/>
      <c r="B8" s="466" t="s">
        <v>335</v>
      </c>
      <c r="C8" s="469"/>
      <c r="D8" s="468" t="e">
        <f>IF(F8&gt;F7,F8,F7)</f>
        <v>#DIV/0!</v>
      </c>
      <c r="E8" s="470" t="s">
        <v>336</v>
      </c>
      <c r="F8" s="623"/>
      <c r="G8" s="624"/>
      <c r="H8" s="462"/>
      <c r="I8" s="464"/>
      <c r="J8" s="464"/>
    </row>
    <row r="9" spans="1:10" s="103" customFormat="1" ht="14.25" customHeight="1" x14ac:dyDescent="0.3">
      <c r="A9" s="464"/>
      <c r="B9" s="471" t="s">
        <v>254</v>
      </c>
      <c r="C9" s="492">
        <f>C7*C8</f>
        <v>0</v>
      </c>
      <c r="D9" s="468"/>
      <c r="E9" s="465" t="s">
        <v>337</v>
      </c>
      <c r="F9" s="611"/>
      <c r="G9" s="612"/>
      <c r="H9" s="462"/>
      <c r="I9" s="463"/>
      <c r="J9" s="464"/>
    </row>
    <row r="10" spans="1:10" s="240" customFormat="1" ht="28.5" customHeight="1" x14ac:dyDescent="0.25">
      <c r="A10" s="472"/>
      <c r="B10" s="473" t="s">
        <v>135</v>
      </c>
      <c r="C10" s="474" t="s">
        <v>255</v>
      </c>
      <c r="D10" s="475" t="s">
        <v>136</v>
      </c>
      <c r="E10" s="474" t="s">
        <v>137</v>
      </c>
      <c r="F10" s="604"/>
      <c r="G10" s="605"/>
      <c r="H10" s="476"/>
      <c r="I10" s="477"/>
      <c r="J10" s="477"/>
    </row>
    <row r="11" spans="1:10" s="65" customFormat="1" ht="15" x14ac:dyDescent="0.25">
      <c r="A11" s="478">
        <f t="shared" ref="A11:A74" si="0">A10+1</f>
        <v>1</v>
      </c>
      <c r="B11" s="479">
        <f>F9</f>
        <v>0</v>
      </c>
      <c r="C11" s="552" t="e">
        <f>$D$8</f>
        <v>#DIV/0!</v>
      </c>
      <c r="D11" s="257">
        <f>$C$9-1</f>
        <v>-1</v>
      </c>
      <c r="E11" s="555" t="e">
        <f>$C6+(($C6*$F$6)/$C$7)-$C11</f>
        <v>#DIV/0!</v>
      </c>
      <c r="F11" s="480"/>
      <c r="G11" s="481"/>
      <c r="H11" s="482"/>
      <c r="I11" s="477"/>
      <c r="J11" s="477"/>
    </row>
    <row r="12" spans="1:10" s="65" customFormat="1" ht="15" x14ac:dyDescent="0.25">
      <c r="A12" s="478">
        <f t="shared" si="0"/>
        <v>2</v>
      </c>
      <c r="B12" s="479" t="str">
        <f t="shared" ref="B12:B75" si="1">IF(A12&lt;($C$9+1),B11+(365/C$7),"")</f>
        <v/>
      </c>
      <c r="C12" s="553" t="e">
        <f t="shared" ref="C12:C75" si="2">IF(($E11&gt;$D$8),$D$8,($E11+($E11*$F$6)/12))</f>
        <v>#DIV/0!</v>
      </c>
      <c r="D12" s="258" t="e">
        <f t="shared" ref="D12:D75" si="3">IF(($E11&gt;0),$D11-1,0)</f>
        <v>#DIV/0!</v>
      </c>
      <c r="E12" s="556" t="e">
        <f t="shared" ref="E12:E75" si="4">$E11+($E11*($F$6/$C$7))-$C12</f>
        <v>#DIV/0!</v>
      </c>
      <c r="F12" s="480"/>
      <c r="G12" s="481"/>
      <c r="H12" s="482"/>
      <c r="I12" s="477"/>
      <c r="J12" s="477"/>
    </row>
    <row r="13" spans="1:10" s="65" customFormat="1" ht="15" x14ac:dyDescent="0.25">
      <c r="A13" s="478">
        <f t="shared" si="0"/>
        <v>3</v>
      </c>
      <c r="B13" s="479" t="str">
        <f t="shared" si="1"/>
        <v/>
      </c>
      <c r="C13" s="553" t="e">
        <f t="shared" si="2"/>
        <v>#DIV/0!</v>
      </c>
      <c r="D13" s="258" t="e">
        <f t="shared" si="3"/>
        <v>#DIV/0!</v>
      </c>
      <c r="E13" s="556" t="e">
        <f t="shared" si="4"/>
        <v>#DIV/0!</v>
      </c>
      <c r="F13" s="480"/>
      <c r="G13" s="481"/>
      <c r="H13" s="482"/>
      <c r="I13" s="477"/>
      <c r="J13" s="477"/>
    </row>
    <row r="14" spans="1:10" s="65" customFormat="1" ht="15" x14ac:dyDescent="0.25">
      <c r="A14" s="478">
        <f t="shared" si="0"/>
        <v>4</v>
      </c>
      <c r="B14" s="479" t="str">
        <f t="shared" si="1"/>
        <v/>
      </c>
      <c r="C14" s="553" t="e">
        <f t="shared" si="2"/>
        <v>#DIV/0!</v>
      </c>
      <c r="D14" s="258" t="e">
        <f t="shared" si="3"/>
        <v>#DIV/0!</v>
      </c>
      <c r="E14" s="556" t="e">
        <f t="shared" si="4"/>
        <v>#DIV/0!</v>
      </c>
      <c r="F14" s="480"/>
      <c r="G14" s="481"/>
      <c r="H14" s="482"/>
      <c r="I14" s="477"/>
      <c r="J14" s="477"/>
    </row>
    <row r="15" spans="1:10" s="65" customFormat="1" ht="15" x14ac:dyDescent="0.25">
      <c r="A15" s="478">
        <f t="shared" si="0"/>
        <v>5</v>
      </c>
      <c r="B15" s="479" t="str">
        <f t="shared" si="1"/>
        <v/>
      </c>
      <c r="C15" s="553" t="e">
        <f t="shared" si="2"/>
        <v>#DIV/0!</v>
      </c>
      <c r="D15" s="258" t="e">
        <f t="shared" si="3"/>
        <v>#DIV/0!</v>
      </c>
      <c r="E15" s="556" t="e">
        <f t="shared" si="4"/>
        <v>#DIV/0!</v>
      </c>
      <c r="F15" s="480"/>
      <c r="G15" s="481"/>
      <c r="H15" s="482"/>
      <c r="I15" s="477"/>
      <c r="J15" s="477"/>
    </row>
    <row r="16" spans="1:10" s="65" customFormat="1" ht="15" x14ac:dyDescent="0.25">
      <c r="A16" s="478">
        <f t="shared" si="0"/>
        <v>6</v>
      </c>
      <c r="B16" s="479" t="str">
        <f t="shared" si="1"/>
        <v/>
      </c>
      <c r="C16" s="553" t="e">
        <f t="shared" si="2"/>
        <v>#DIV/0!</v>
      </c>
      <c r="D16" s="258" t="e">
        <f t="shared" si="3"/>
        <v>#DIV/0!</v>
      </c>
      <c r="E16" s="556" t="e">
        <f t="shared" si="4"/>
        <v>#DIV/0!</v>
      </c>
      <c r="F16" s="480"/>
      <c r="G16" s="481"/>
      <c r="H16" s="482"/>
      <c r="I16" s="477"/>
      <c r="J16" s="477"/>
    </row>
    <row r="17" spans="1:10" s="65" customFormat="1" ht="15" x14ac:dyDescent="0.25">
      <c r="A17" s="478">
        <f t="shared" si="0"/>
        <v>7</v>
      </c>
      <c r="B17" s="479" t="str">
        <f t="shared" si="1"/>
        <v/>
      </c>
      <c r="C17" s="553" t="e">
        <f t="shared" si="2"/>
        <v>#DIV/0!</v>
      </c>
      <c r="D17" s="258" t="e">
        <f t="shared" si="3"/>
        <v>#DIV/0!</v>
      </c>
      <c r="E17" s="556" t="e">
        <f t="shared" si="4"/>
        <v>#DIV/0!</v>
      </c>
      <c r="F17" s="480"/>
      <c r="G17" s="481"/>
      <c r="H17" s="482"/>
      <c r="I17" s="483"/>
      <c r="J17" s="484"/>
    </row>
    <row r="18" spans="1:10" s="65" customFormat="1" ht="15" x14ac:dyDescent="0.25">
      <c r="A18" s="478">
        <f t="shared" si="0"/>
        <v>8</v>
      </c>
      <c r="B18" s="479" t="str">
        <f t="shared" si="1"/>
        <v/>
      </c>
      <c r="C18" s="553" t="e">
        <f t="shared" si="2"/>
        <v>#DIV/0!</v>
      </c>
      <c r="D18" s="258" t="e">
        <f t="shared" si="3"/>
        <v>#DIV/0!</v>
      </c>
      <c r="E18" s="556" t="e">
        <f t="shared" si="4"/>
        <v>#DIV/0!</v>
      </c>
      <c r="F18" s="480"/>
      <c r="G18" s="481"/>
      <c r="H18" s="482"/>
      <c r="I18" s="483"/>
      <c r="J18" s="484"/>
    </row>
    <row r="19" spans="1:10" s="65" customFormat="1" ht="15" x14ac:dyDescent="0.25">
      <c r="A19" s="478">
        <f t="shared" si="0"/>
        <v>9</v>
      </c>
      <c r="B19" s="479" t="str">
        <f t="shared" si="1"/>
        <v/>
      </c>
      <c r="C19" s="553" t="e">
        <f t="shared" si="2"/>
        <v>#DIV/0!</v>
      </c>
      <c r="D19" s="258" t="e">
        <f t="shared" si="3"/>
        <v>#DIV/0!</v>
      </c>
      <c r="E19" s="556" t="e">
        <f t="shared" si="4"/>
        <v>#DIV/0!</v>
      </c>
      <c r="F19" s="480"/>
      <c r="G19" s="481"/>
      <c r="H19" s="482"/>
      <c r="I19" s="483"/>
      <c r="J19" s="484"/>
    </row>
    <row r="20" spans="1:10" s="65" customFormat="1" ht="15" x14ac:dyDescent="0.25">
      <c r="A20" s="478">
        <f t="shared" si="0"/>
        <v>10</v>
      </c>
      <c r="B20" s="479" t="str">
        <f t="shared" si="1"/>
        <v/>
      </c>
      <c r="C20" s="553" t="e">
        <f t="shared" si="2"/>
        <v>#DIV/0!</v>
      </c>
      <c r="D20" s="258" t="e">
        <f t="shared" si="3"/>
        <v>#DIV/0!</v>
      </c>
      <c r="E20" s="556" t="e">
        <f t="shared" si="4"/>
        <v>#DIV/0!</v>
      </c>
      <c r="F20" s="480"/>
      <c r="G20" s="481"/>
      <c r="H20" s="482"/>
      <c r="I20" s="483"/>
      <c r="J20" s="484"/>
    </row>
    <row r="21" spans="1:10" s="65" customFormat="1" ht="15" x14ac:dyDescent="0.25">
      <c r="A21" s="478">
        <f t="shared" si="0"/>
        <v>11</v>
      </c>
      <c r="B21" s="479" t="str">
        <f t="shared" si="1"/>
        <v/>
      </c>
      <c r="C21" s="553" t="e">
        <f t="shared" si="2"/>
        <v>#DIV/0!</v>
      </c>
      <c r="D21" s="258" t="e">
        <f t="shared" si="3"/>
        <v>#DIV/0!</v>
      </c>
      <c r="E21" s="556" t="e">
        <f t="shared" si="4"/>
        <v>#DIV/0!</v>
      </c>
      <c r="F21" s="480"/>
      <c r="G21" s="481"/>
      <c r="H21" s="482"/>
      <c r="I21" s="483"/>
      <c r="J21" s="484"/>
    </row>
    <row r="22" spans="1:10" s="65" customFormat="1" ht="15" x14ac:dyDescent="0.25">
      <c r="A22" s="478">
        <f t="shared" si="0"/>
        <v>12</v>
      </c>
      <c r="B22" s="479" t="str">
        <f t="shared" si="1"/>
        <v/>
      </c>
      <c r="C22" s="553" t="e">
        <f t="shared" si="2"/>
        <v>#DIV/0!</v>
      </c>
      <c r="D22" s="258" t="e">
        <f t="shared" si="3"/>
        <v>#DIV/0!</v>
      </c>
      <c r="E22" s="556" t="e">
        <f t="shared" si="4"/>
        <v>#DIV/0!</v>
      </c>
      <c r="F22" s="480"/>
      <c r="G22" s="481"/>
      <c r="H22" s="482"/>
      <c r="I22" s="483"/>
      <c r="J22" s="484"/>
    </row>
    <row r="23" spans="1:10" s="65" customFormat="1" ht="15" x14ac:dyDescent="0.25">
      <c r="A23" s="478">
        <f t="shared" si="0"/>
        <v>13</v>
      </c>
      <c r="B23" s="479" t="str">
        <f t="shared" si="1"/>
        <v/>
      </c>
      <c r="C23" s="553" t="e">
        <f t="shared" si="2"/>
        <v>#DIV/0!</v>
      </c>
      <c r="D23" s="258" t="e">
        <f t="shared" si="3"/>
        <v>#DIV/0!</v>
      </c>
      <c r="E23" s="556" t="e">
        <f t="shared" si="4"/>
        <v>#DIV/0!</v>
      </c>
      <c r="F23" s="480"/>
      <c r="G23" s="481"/>
      <c r="H23" s="482"/>
      <c r="I23" s="483"/>
      <c r="J23" s="484"/>
    </row>
    <row r="24" spans="1:10" s="65" customFormat="1" ht="15" x14ac:dyDescent="0.25">
      <c r="A24" s="478">
        <f t="shared" si="0"/>
        <v>14</v>
      </c>
      <c r="B24" s="479" t="str">
        <f t="shared" si="1"/>
        <v/>
      </c>
      <c r="C24" s="553" t="e">
        <f t="shared" si="2"/>
        <v>#DIV/0!</v>
      </c>
      <c r="D24" s="258" t="e">
        <f t="shared" si="3"/>
        <v>#DIV/0!</v>
      </c>
      <c r="E24" s="556" t="e">
        <f t="shared" si="4"/>
        <v>#DIV/0!</v>
      </c>
      <c r="F24" s="480"/>
      <c r="G24" s="481"/>
      <c r="H24" s="482"/>
      <c r="I24" s="483"/>
      <c r="J24" s="484"/>
    </row>
    <row r="25" spans="1:10" s="65" customFormat="1" ht="15" x14ac:dyDescent="0.25">
      <c r="A25" s="478">
        <f t="shared" si="0"/>
        <v>15</v>
      </c>
      <c r="B25" s="479" t="str">
        <f t="shared" si="1"/>
        <v/>
      </c>
      <c r="C25" s="553" t="e">
        <f t="shared" si="2"/>
        <v>#DIV/0!</v>
      </c>
      <c r="D25" s="258" t="e">
        <f t="shared" si="3"/>
        <v>#DIV/0!</v>
      </c>
      <c r="E25" s="556" t="e">
        <f t="shared" si="4"/>
        <v>#DIV/0!</v>
      </c>
      <c r="F25" s="480"/>
      <c r="G25" s="481"/>
      <c r="H25" s="482"/>
      <c r="I25" s="483"/>
      <c r="J25" s="484"/>
    </row>
    <row r="26" spans="1:10" s="65" customFormat="1" ht="15" x14ac:dyDescent="0.25">
      <c r="A26" s="478">
        <f t="shared" si="0"/>
        <v>16</v>
      </c>
      <c r="B26" s="479" t="str">
        <f t="shared" si="1"/>
        <v/>
      </c>
      <c r="C26" s="553" t="e">
        <f t="shared" si="2"/>
        <v>#DIV/0!</v>
      </c>
      <c r="D26" s="258" t="e">
        <f t="shared" si="3"/>
        <v>#DIV/0!</v>
      </c>
      <c r="E26" s="556" t="e">
        <f t="shared" si="4"/>
        <v>#DIV/0!</v>
      </c>
      <c r="F26" s="480"/>
      <c r="G26" s="481"/>
      <c r="H26" s="482"/>
      <c r="I26" s="483"/>
      <c r="J26" s="484"/>
    </row>
    <row r="27" spans="1:10" s="65" customFormat="1" ht="15" x14ac:dyDescent="0.25">
      <c r="A27" s="478">
        <f t="shared" si="0"/>
        <v>17</v>
      </c>
      <c r="B27" s="479" t="str">
        <f t="shared" si="1"/>
        <v/>
      </c>
      <c r="C27" s="553" t="e">
        <f t="shared" si="2"/>
        <v>#DIV/0!</v>
      </c>
      <c r="D27" s="258" t="e">
        <f t="shared" si="3"/>
        <v>#DIV/0!</v>
      </c>
      <c r="E27" s="556" t="e">
        <f t="shared" si="4"/>
        <v>#DIV/0!</v>
      </c>
      <c r="F27" s="480"/>
      <c r="G27" s="481"/>
      <c r="H27" s="482"/>
      <c r="I27" s="483"/>
      <c r="J27" s="484"/>
    </row>
    <row r="28" spans="1:10" s="65" customFormat="1" ht="15" x14ac:dyDescent="0.25">
      <c r="A28" s="478">
        <f t="shared" si="0"/>
        <v>18</v>
      </c>
      <c r="B28" s="479" t="str">
        <f t="shared" si="1"/>
        <v/>
      </c>
      <c r="C28" s="553" t="e">
        <f t="shared" si="2"/>
        <v>#DIV/0!</v>
      </c>
      <c r="D28" s="258" t="e">
        <f t="shared" si="3"/>
        <v>#DIV/0!</v>
      </c>
      <c r="E28" s="556" t="e">
        <f t="shared" si="4"/>
        <v>#DIV/0!</v>
      </c>
      <c r="F28" s="480"/>
      <c r="G28" s="481"/>
      <c r="H28" s="482"/>
      <c r="I28" s="483"/>
      <c r="J28" s="484"/>
    </row>
    <row r="29" spans="1:10" s="65" customFormat="1" ht="15" x14ac:dyDescent="0.25">
      <c r="A29" s="478">
        <f t="shared" si="0"/>
        <v>19</v>
      </c>
      <c r="B29" s="479" t="str">
        <f t="shared" si="1"/>
        <v/>
      </c>
      <c r="C29" s="553" t="e">
        <f t="shared" si="2"/>
        <v>#DIV/0!</v>
      </c>
      <c r="D29" s="258" t="e">
        <f t="shared" si="3"/>
        <v>#DIV/0!</v>
      </c>
      <c r="E29" s="556" t="e">
        <f t="shared" si="4"/>
        <v>#DIV/0!</v>
      </c>
      <c r="F29" s="480"/>
      <c r="G29" s="481"/>
      <c r="H29" s="482"/>
      <c r="I29" s="483"/>
      <c r="J29" s="484"/>
    </row>
    <row r="30" spans="1:10" s="65" customFormat="1" ht="15" x14ac:dyDescent="0.25">
      <c r="A30" s="478">
        <f t="shared" si="0"/>
        <v>20</v>
      </c>
      <c r="B30" s="479" t="str">
        <f t="shared" si="1"/>
        <v/>
      </c>
      <c r="C30" s="553" t="e">
        <f t="shared" si="2"/>
        <v>#DIV/0!</v>
      </c>
      <c r="D30" s="258" t="e">
        <f t="shared" si="3"/>
        <v>#DIV/0!</v>
      </c>
      <c r="E30" s="556" t="e">
        <f t="shared" si="4"/>
        <v>#DIV/0!</v>
      </c>
      <c r="F30" s="480"/>
      <c r="G30" s="481"/>
      <c r="H30" s="482"/>
      <c r="I30" s="483"/>
      <c r="J30" s="484"/>
    </row>
    <row r="31" spans="1:10" s="65" customFormat="1" ht="15" x14ac:dyDescent="0.25">
      <c r="A31" s="478">
        <f t="shared" si="0"/>
        <v>21</v>
      </c>
      <c r="B31" s="479" t="str">
        <f t="shared" si="1"/>
        <v/>
      </c>
      <c r="C31" s="553" t="e">
        <f t="shared" si="2"/>
        <v>#DIV/0!</v>
      </c>
      <c r="D31" s="258" t="e">
        <f t="shared" si="3"/>
        <v>#DIV/0!</v>
      </c>
      <c r="E31" s="556" t="e">
        <f t="shared" si="4"/>
        <v>#DIV/0!</v>
      </c>
      <c r="F31" s="480"/>
      <c r="G31" s="481"/>
      <c r="H31" s="482"/>
      <c r="I31" s="483"/>
      <c r="J31" s="484"/>
    </row>
    <row r="32" spans="1:10" s="65" customFormat="1" ht="15" x14ac:dyDescent="0.25">
      <c r="A32" s="478">
        <f t="shared" si="0"/>
        <v>22</v>
      </c>
      <c r="B32" s="479" t="str">
        <f t="shared" si="1"/>
        <v/>
      </c>
      <c r="C32" s="553" t="e">
        <f t="shared" si="2"/>
        <v>#DIV/0!</v>
      </c>
      <c r="D32" s="258" t="e">
        <f t="shared" si="3"/>
        <v>#DIV/0!</v>
      </c>
      <c r="E32" s="556" t="e">
        <f t="shared" si="4"/>
        <v>#DIV/0!</v>
      </c>
      <c r="F32" s="480"/>
      <c r="G32" s="481"/>
      <c r="H32" s="482"/>
      <c r="I32" s="483"/>
      <c r="J32" s="484"/>
    </row>
    <row r="33" spans="1:10" s="65" customFormat="1" ht="15" x14ac:dyDescent="0.25">
      <c r="A33" s="478">
        <f t="shared" si="0"/>
        <v>23</v>
      </c>
      <c r="B33" s="479" t="str">
        <f t="shared" si="1"/>
        <v/>
      </c>
      <c r="C33" s="553" t="e">
        <f t="shared" si="2"/>
        <v>#DIV/0!</v>
      </c>
      <c r="D33" s="258" t="e">
        <f t="shared" si="3"/>
        <v>#DIV/0!</v>
      </c>
      <c r="E33" s="556" t="e">
        <f t="shared" si="4"/>
        <v>#DIV/0!</v>
      </c>
      <c r="F33" s="480"/>
      <c r="G33" s="481"/>
      <c r="H33" s="482"/>
      <c r="I33" s="483"/>
      <c r="J33" s="484"/>
    </row>
    <row r="34" spans="1:10" s="65" customFormat="1" ht="15" x14ac:dyDescent="0.25">
      <c r="A34" s="478">
        <f t="shared" si="0"/>
        <v>24</v>
      </c>
      <c r="B34" s="479" t="str">
        <f t="shared" si="1"/>
        <v/>
      </c>
      <c r="C34" s="553" t="e">
        <f t="shared" si="2"/>
        <v>#DIV/0!</v>
      </c>
      <c r="D34" s="258" t="e">
        <f t="shared" si="3"/>
        <v>#DIV/0!</v>
      </c>
      <c r="E34" s="556" t="e">
        <f t="shared" si="4"/>
        <v>#DIV/0!</v>
      </c>
      <c r="F34" s="480"/>
      <c r="G34" s="481"/>
      <c r="H34" s="482"/>
      <c r="I34" s="483"/>
      <c r="J34" s="484"/>
    </row>
    <row r="35" spans="1:10" s="65" customFormat="1" ht="15" x14ac:dyDescent="0.25">
      <c r="A35" s="478">
        <f t="shared" si="0"/>
        <v>25</v>
      </c>
      <c r="B35" s="479" t="str">
        <f t="shared" si="1"/>
        <v/>
      </c>
      <c r="C35" s="553" t="e">
        <f t="shared" si="2"/>
        <v>#DIV/0!</v>
      </c>
      <c r="D35" s="258" t="e">
        <f t="shared" si="3"/>
        <v>#DIV/0!</v>
      </c>
      <c r="E35" s="556" t="e">
        <f t="shared" si="4"/>
        <v>#DIV/0!</v>
      </c>
      <c r="F35" s="480"/>
      <c r="G35" s="481"/>
      <c r="H35" s="482"/>
      <c r="I35" s="483"/>
      <c r="J35" s="484"/>
    </row>
    <row r="36" spans="1:10" s="65" customFormat="1" ht="15" x14ac:dyDescent="0.25">
      <c r="A36" s="478">
        <f t="shared" si="0"/>
        <v>26</v>
      </c>
      <c r="B36" s="479" t="str">
        <f t="shared" si="1"/>
        <v/>
      </c>
      <c r="C36" s="553" t="e">
        <f t="shared" si="2"/>
        <v>#DIV/0!</v>
      </c>
      <c r="D36" s="258" t="e">
        <f t="shared" si="3"/>
        <v>#DIV/0!</v>
      </c>
      <c r="E36" s="556" t="e">
        <f t="shared" si="4"/>
        <v>#DIV/0!</v>
      </c>
      <c r="F36" s="480"/>
      <c r="G36" s="481"/>
      <c r="H36" s="482"/>
      <c r="I36" s="483"/>
      <c r="J36" s="484"/>
    </row>
    <row r="37" spans="1:10" s="65" customFormat="1" ht="15" x14ac:dyDescent="0.25">
      <c r="A37" s="478">
        <f t="shared" si="0"/>
        <v>27</v>
      </c>
      <c r="B37" s="479" t="str">
        <f t="shared" si="1"/>
        <v/>
      </c>
      <c r="C37" s="553" t="e">
        <f t="shared" si="2"/>
        <v>#DIV/0!</v>
      </c>
      <c r="D37" s="258" t="e">
        <f t="shared" si="3"/>
        <v>#DIV/0!</v>
      </c>
      <c r="E37" s="556" t="e">
        <f t="shared" si="4"/>
        <v>#DIV/0!</v>
      </c>
      <c r="F37" s="480"/>
      <c r="G37" s="481"/>
      <c r="H37" s="482"/>
      <c r="I37" s="483"/>
      <c r="J37" s="484"/>
    </row>
    <row r="38" spans="1:10" s="65" customFormat="1" ht="15" x14ac:dyDescent="0.25">
      <c r="A38" s="478">
        <f t="shared" si="0"/>
        <v>28</v>
      </c>
      <c r="B38" s="479" t="str">
        <f t="shared" si="1"/>
        <v/>
      </c>
      <c r="C38" s="553" t="e">
        <f t="shared" si="2"/>
        <v>#DIV/0!</v>
      </c>
      <c r="D38" s="258" t="e">
        <f t="shared" si="3"/>
        <v>#DIV/0!</v>
      </c>
      <c r="E38" s="556" t="e">
        <f t="shared" si="4"/>
        <v>#DIV/0!</v>
      </c>
      <c r="F38" s="480"/>
      <c r="G38" s="481"/>
      <c r="H38" s="482"/>
      <c r="I38" s="483"/>
      <c r="J38" s="484"/>
    </row>
    <row r="39" spans="1:10" s="65" customFormat="1" ht="15" x14ac:dyDescent="0.25">
      <c r="A39" s="478">
        <f t="shared" si="0"/>
        <v>29</v>
      </c>
      <c r="B39" s="479" t="str">
        <f t="shared" si="1"/>
        <v/>
      </c>
      <c r="C39" s="553" t="e">
        <f t="shared" si="2"/>
        <v>#DIV/0!</v>
      </c>
      <c r="D39" s="258" t="e">
        <f t="shared" si="3"/>
        <v>#DIV/0!</v>
      </c>
      <c r="E39" s="556" t="e">
        <f t="shared" si="4"/>
        <v>#DIV/0!</v>
      </c>
      <c r="F39" s="480"/>
      <c r="G39" s="481"/>
      <c r="H39" s="482"/>
      <c r="I39" s="483"/>
      <c r="J39" s="484"/>
    </row>
    <row r="40" spans="1:10" s="65" customFormat="1" ht="15" x14ac:dyDescent="0.25">
      <c r="A40" s="478">
        <f t="shared" si="0"/>
        <v>30</v>
      </c>
      <c r="B40" s="479" t="str">
        <f t="shared" si="1"/>
        <v/>
      </c>
      <c r="C40" s="553" t="e">
        <f t="shared" si="2"/>
        <v>#DIV/0!</v>
      </c>
      <c r="D40" s="258" t="e">
        <f t="shared" si="3"/>
        <v>#DIV/0!</v>
      </c>
      <c r="E40" s="556" t="e">
        <f t="shared" si="4"/>
        <v>#DIV/0!</v>
      </c>
      <c r="F40" s="480"/>
      <c r="G40" s="481"/>
      <c r="H40" s="482"/>
      <c r="I40" s="483"/>
      <c r="J40" s="485"/>
    </row>
    <row r="41" spans="1:10" s="65" customFormat="1" ht="15" x14ac:dyDescent="0.25">
      <c r="A41" s="478">
        <f t="shared" si="0"/>
        <v>31</v>
      </c>
      <c r="B41" s="479" t="str">
        <f t="shared" si="1"/>
        <v/>
      </c>
      <c r="C41" s="553" t="e">
        <f t="shared" si="2"/>
        <v>#DIV/0!</v>
      </c>
      <c r="D41" s="258" t="e">
        <f t="shared" si="3"/>
        <v>#DIV/0!</v>
      </c>
      <c r="E41" s="556" t="e">
        <f t="shared" si="4"/>
        <v>#DIV/0!</v>
      </c>
      <c r="F41" s="480"/>
      <c r="G41" s="481"/>
      <c r="H41" s="482"/>
      <c r="I41" s="483"/>
      <c r="J41" s="485"/>
    </row>
    <row r="42" spans="1:10" s="65" customFormat="1" ht="15" x14ac:dyDescent="0.25">
      <c r="A42" s="478">
        <f t="shared" si="0"/>
        <v>32</v>
      </c>
      <c r="B42" s="479" t="str">
        <f t="shared" si="1"/>
        <v/>
      </c>
      <c r="C42" s="553" t="e">
        <f t="shared" si="2"/>
        <v>#DIV/0!</v>
      </c>
      <c r="D42" s="258" t="e">
        <f t="shared" si="3"/>
        <v>#DIV/0!</v>
      </c>
      <c r="E42" s="556" t="e">
        <f t="shared" si="4"/>
        <v>#DIV/0!</v>
      </c>
      <c r="F42" s="480"/>
      <c r="G42" s="481"/>
      <c r="H42" s="482"/>
      <c r="I42" s="483"/>
      <c r="J42" s="485"/>
    </row>
    <row r="43" spans="1:10" s="65" customFormat="1" ht="15" x14ac:dyDescent="0.25">
      <c r="A43" s="478">
        <f t="shared" si="0"/>
        <v>33</v>
      </c>
      <c r="B43" s="479" t="str">
        <f t="shared" si="1"/>
        <v/>
      </c>
      <c r="C43" s="553" t="e">
        <f t="shared" si="2"/>
        <v>#DIV/0!</v>
      </c>
      <c r="D43" s="258" t="e">
        <f t="shared" si="3"/>
        <v>#DIV/0!</v>
      </c>
      <c r="E43" s="556" t="e">
        <f t="shared" si="4"/>
        <v>#DIV/0!</v>
      </c>
      <c r="F43" s="480"/>
      <c r="G43" s="481"/>
      <c r="H43" s="482"/>
      <c r="I43" s="483"/>
      <c r="J43" s="485"/>
    </row>
    <row r="44" spans="1:10" s="65" customFormat="1" ht="15" x14ac:dyDescent="0.25">
      <c r="A44" s="478">
        <f t="shared" si="0"/>
        <v>34</v>
      </c>
      <c r="B44" s="479" t="str">
        <f t="shared" si="1"/>
        <v/>
      </c>
      <c r="C44" s="553" t="e">
        <f t="shared" si="2"/>
        <v>#DIV/0!</v>
      </c>
      <c r="D44" s="258" t="e">
        <f t="shared" si="3"/>
        <v>#DIV/0!</v>
      </c>
      <c r="E44" s="556" t="e">
        <f t="shared" si="4"/>
        <v>#DIV/0!</v>
      </c>
      <c r="F44" s="480"/>
      <c r="G44" s="481"/>
      <c r="H44" s="482"/>
      <c r="I44" s="483"/>
      <c r="J44" s="485"/>
    </row>
    <row r="45" spans="1:10" s="65" customFormat="1" ht="15" x14ac:dyDescent="0.25">
      <c r="A45" s="478">
        <f t="shared" si="0"/>
        <v>35</v>
      </c>
      <c r="B45" s="479" t="str">
        <f t="shared" si="1"/>
        <v/>
      </c>
      <c r="C45" s="553" t="e">
        <f t="shared" si="2"/>
        <v>#DIV/0!</v>
      </c>
      <c r="D45" s="258" t="e">
        <f t="shared" si="3"/>
        <v>#DIV/0!</v>
      </c>
      <c r="E45" s="556" t="e">
        <f t="shared" si="4"/>
        <v>#DIV/0!</v>
      </c>
      <c r="F45" s="480"/>
      <c r="G45" s="481"/>
      <c r="H45" s="482"/>
      <c r="I45" s="483"/>
      <c r="J45" s="485"/>
    </row>
    <row r="46" spans="1:10" s="65" customFormat="1" ht="15" x14ac:dyDescent="0.25">
      <c r="A46" s="478">
        <f t="shared" si="0"/>
        <v>36</v>
      </c>
      <c r="B46" s="479" t="str">
        <f t="shared" si="1"/>
        <v/>
      </c>
      <c r="C46" s="553" t="e">
        <f t="shared" si="2"/>
        <v>#DIV/0!</v>
      </c>
      <c r="D46" s="258" t="e">
        <f t="shared" si="3"/>
        <v>#DIV/0!</v>
      </c>
      <c r="E46" s="556" t="e">
        <f t="shared" si="4"/>
        <v>#DIV/0!</v>
      </c>
      <c r="F46" s="480"/>
      <c r="G46" s="481"/>
      <c r="H46" s="482"/>
      <c r="I46" s="483"/>
      <c r="J46" s="485"/>
    </row>
    <row r="47" spans="1:10" s="65" customFormat="1" ht="15" x14ac:dyDescent="0.25">
      <c r="A47" s="478">
        <f t="shared" si="0"/>
        <v>37</v>
      </c>
      <c r="B47" s="479" t="str">
        <f t="shared" si="1"/>
        <v/>
      </c>
      <c r="C47" s="553" t="e">
        <f t="shared" si="2"/>
        <v>#DIV/0!</v>
      </c>
      <c r="D47" s="258" t="e">
        <f t="shared" si="3"/>
        <v>#DIV/0!</v>
      </c>
      <c r="E47" s="556" t="e">
        <f t="shared" si="4"/>
        <v>#DIV/0!</v>
      </c>
      <c r="F47" s="480"/>
      <c r="G47" s="481"/>
      <c r="H47" s="482"/>
      <c r="I47" s="483"/>
      <c r="J47" s="485"/>
    </row>
    <row r="48" spans="1:10" s="65" customFormat="1" ht="15.6" customHeight="1" x14ac:dyDescent="0.25">
      <c r="A48" s="478">
        <f t="shared" si="0"/>
        <v>38</v>
      </c>
      <c r="B48" s="479" t="str">
        <f t="shared" si="1"/>
        <v/>
      </c>
      <c r="C48" s="553" t="e">
        <f t="shared" si="2"/>
        <v>#DIV/0!</v>
      </c>
      <c r="D48" s="258" t="e">
        <f t="shared" si="3"/>
        <v>#DIV/0!</v>
      </c>
      <c r="E48" s="556" t="e">
        <f t="shared" si="4"/>
        <v>#DIV/0!</v>
      </c>
      <c r="F48" s="480"/>
      <c r="G48" s="481"/>
      <c r="H48" s="482"/>
      <c r="I48" s="483"/>
      <c r="J48" s="485"/>
    </row>
    <row r="49" spans="1:10" s="65" customFormat="1" ht="15.6" customHeight="1" x14ac:dyDescent="0.25">
      <c r="A49" s="478">
        <f t="shared" si="0"/>
        <v>39</v>
      </c>
      <c r="B49" s="479" t="str">
        <f t="shared" si="1"/>
        <v/>
      </c>
      <c r="C49" s="553" t="e">
        <f t="shared" si="2"/>
        <v>#DIV/0!</v>
      </c>
      <c r="D49" s="258" t="e">
        <f t="shared" si="3"/>
        <v>#DIV/0!</v>
      </c>
      <c r="E49" s="556" t="e">
        <f t="shared" si="4"/>
        <v>#DIV/0!</v>
      </c>
      <c r="F49" s="480"/>
      <c r="G49" s="481"/>
      <c r="H49" s="482"/>
      <c r="I49" s="483"/>
      <c r="J49" s="485"/>
    </row>
    <row r="50" spans="1:10" s="65" customFormat="1" ht="15.6" customHeight="1" x14ac:dyDescent="0.25">
      <c r="A50" s="478">
        <f t="shared" si="0"/>
        <v>40</v>
      </c>
      <c r="B50" s="479" t="str">
        <f t="shared" si="1"/>
        <v/>
      </c>
      <c r="C50" s="553" t="e">
        <f t="shared" si="2"/>
        <v>#DIV/0!</v>
      </c>
      <c r="D50" s="258" t="e">
        <f t="shared" si="3"/>
        <v>#DIV/0!</v>
      </c>
      <c r="E50" s="556" t="e">
        <f t="shared" si="4"/>
        <v>#DIV/0!</v>
      </c>
      <c r="F50" s="480"/>
      <c r="G50" s="481"/>
      <c r="H50" s="482"/>
      <c r="I50" s="483"/>
      <c r="J50" s="485"/>
    </row>
    <row r="51" spans="1:10" s="65" customFormat="1" ht="15.6" customHeight="1" x14ac:dyDescent="0.25">
      <c r="A51" s="478">
        <f t="shared" si="0"/>
        <v>41</v>
      </c>
      <c r="B51" s="479" t="str">
        <f t="shared" si="1"/>
        <v/>
      </c>
      <c r="C51" s="553" t="e">
        <f t="shared" si="2"/>
        <v>#DIV/0!</v>
      </c>
      <c r="D51" s="258" t="e">
        <f t="shared" si="3"/>
        <v>#DIV/0!</v>
      </c>
      <c r="E51" s="556" t="e">
        <f t="shared" si="4"/>
        <v>#DIV/0!</v>
      </c>
      <c r="F51" s="480"/>
      <c r="G51" s="481"/>
      <c r="H51" s="482"/>
      <c r="I51" s="483"/>
      <c r="J51" s="485"/>
    </row>
    <row r="52" spans="1:10" s="65" customFormat="1" ht="15.6" customHeight="1" x14ac:dyDescent="0.25">
      <c r="A52" s="478">
        <f t="shared" si="0"/>
        <v>42</v>
      </c>
      <c r="B52" s="479" t="str">
        <f t="shared" si="1"/>
        <v/>
      </c>
      <c r="C52" s="553" t="e">
        <f t="shared" si="2"/>
        <v>#DIV/0!</v>
      </c>
      <c r="D52" s="258" t="e">
        <f t="shared" si="3"/>
        <v>#DIV/0!</v>
      </c>
      <c r="E52" s="556" t="e">
        <f t="shared" si="4"/>
        <v>#DIV/0!</v>
      </c>
      <c r="F52" s="480"/>
      <c r="G52" s="481"/>
      <c r="H52" s="482"/>
      <c r="I52" s="483"/>
      <c r="J52" s="485"/>
    </row>
    <row r="53" spans="1:10" s="65" customFormat="1" ht="15.6" customHeight="1" x14ac:dyDescent="0.25">
      <c r="A53" s="478">
        <f t="shared" si="0"/>
        <v>43</v>
      </c>
      <c r="B53" s="479" t="str">
        <f t="shared" si="1"/>
        <v/>
      </c>
      <c r="C53" s="553" t="e">
        <f t="shared" si="2"/>
        <v>#DIV/0!</v>
      </c>
      <c r="D53" s="258" t="e">
        <f t="shared" si="3"/>
        <v>#DIV/0!</v>
      </c>
      <c r="E53" s="556" t="e">
        <f t="shared" si="4"/>
        <v>#DIV/0!</v>
      </c>
      <c r="F53" s="480"/>
      <c r="G53" s="481"/>
      <c r="H53" s="482"/>
      <c r="I53" s="483"/>
      <c r="J53" s="485"/>
    </row>
    <row r="54" spans="1:10" s="65" customFormat="1" ht="15.6" customHeight="1" x14ac:dyDescent="0.25">
      <c r="A54" s="478">
        <f t="shared" si="0"/>
        <v>44</v>
      </c>
      <c r="B54" s="479" t="str">
        <f t="shared" si="1"/>
        <v/>
      </c>
      <c r="C54" s="553" t="e">
        <f t="shared" si="2"/>
        <v>#DIV/0!</v>
      </c>
      <c r="D54" s="258" t="e">
        <f t="shared" si="3"/>
        <v>#DIV/0!</v>
      </c>
      <c r="E54" s="556" t="e">
        <f t="shared" si="4"/>
        <v>#DIV/0!</v>
      </c>
      <c r="F54" s="480"/>
      <c r="G54" s="481"/>
      <c r="H54" s="482"/>
      <c r="I54" s="483"/>
      <c r="J54" s="485"/>
    </row>
    <row r="55" spans="1:10" s="65" customFormat="1" ht="15.6" customHeight="1" x14ac:dyDescent="0.25">
      <c r="A55" s="478">
        <f t="shared" si="0"/>
        <v>45</v>
      </c>
      <c r="B55" s="479" t="str">
        <f t="shared" si="1"/>
        <v/>
      </c>
      <c r="C55" s="553" t="e">
        <f t="shared" si="2"/>
        <v>#DIV/0!</v>
      </c>
      <c r="D55" s="258" t="e">
        <f t="shared" si="3"/>
        <v>#DIV/0!</v>
      </c>
      <c r="E55" s="556" t="e">
        <f t="shared" si="4"/>
        <v>#DIV/0!</v>
      </c>
      <c r="F55" s="480"/>
      <c r="G55" s="481"/>
      <c r="H55" s="482"/>
      <c r="I55" s="483"/>
      <c r="J55" s="485"/>
    </row>
    <row r="56" spans="1:10" s="65" customFormat="1" ht="15" x14ac:dyDescent="0.25">
      <c r="A56" s="478">
        <f t="shared" si="0"/>
        <v>46</v>
      </c>
      <c r="B56" s="479" t="str">
        <f t="shared" si="1"/>
        <v/>
      </c>
      <c r="C56" s="553" t="e">
        <f t="shared" si="2"/>
        <v>#DIV/0!</v>
      </c>
      <c r="D56" s="258" t="e">
        <f t="shared" si="3"/>
        <v>#DIV/0!</v>
      </c>
      <c r="E56" s="556" t="e">
        <f t="shared" si="4"/>
        <v>#DIV/0!</v>
      </c>
      <c r="F56" s="480"/>
      <c r="G56" s="481"/>
      <c r="H56" s="482"/>
      <c r="I56" s="483"/>
      <c r="J56" s="484"/>
    </row>
    <row r="57" spans="1:10" s="65" customFormat="1" ht="15" x14ac:dyDescent="0.25">
      <c r="A57" s="478">
        <f t="shared" si="0"/>
        <v>47</v>
      </c>
      <c r="B57" s="479" t="str">
        <f t="shared" si="1"/>
        <v/>
      </c>
      <c r="C57" s="553" t="e">
        <f t="shared" si="2"/>
        <v>#DIV/0!</v>
      </c>
      <c r="D57" s="258" t="e">
        <f t="shared" si="3"/>
        <v>#DIV/0!</v>
      </c>
      <c r="E57" s="556" t="e">
        <f t="shared" si="4"/>
        <v>#DIV/0!</v>
      </c>
      <c r="F57" s="480"/>
      <c r="G57" s="481"/>
      <c r="H57" s="482"/>
      <c r="I57" s="483"/>
      <c r="J57" s="484"/>
    </row>
    <row r="58" spans="1:10" s="65" customFormat="1" ht="15" x14ac:dyDescent="0.25">
      <c r="A58" s="478">
        <f t="shared" si="0"/>
        <v>48</v>
      </c>
      <c r="B58" s="479" t="str">
        <f t="shared" si="1"/>
        <v/>
      </c>
      <c r="C58" s="553" t="e">
        <f t="shared" si="2"/>
        <v>#DIV/0!</v>
      </c>
      <c r="D58" s="258" t="e">
        <f t="shared" si="3"/>
        <v>#DIV/0!</v>
      </c>
      <c r="E58" s="556" t="e">
        <f t="shared" si="4"/>
        <v>#DIV/0!</v>
      </c>
      <c r="F58" s="480"/>
      <c r="G58" s="481"/>
      <c r="H58" s="482"/>
      <c r="I58" s="483"/>
      <c r="J58" s="484"/>
    </row>
    <row r="59" spans="1:10" s="65" customFormat="1" ht="15" x14ac:dyDescent="0.25">
      <c r="A59" s="478">
        <f t="shared" si="0"/>
        <v>49</v>
      </c>
      <c r="B59" s="479" t="str">
        <f t="shared" si="1"/>
        <v/>
      </c>
      <c r="C59" s="553" t="e">
        <f t="shared" si="2"/>
        <v>#DIV/0!</v>
      </c>
      <c r="D59" s="258" t="e">
        <f t="shared" si="3"/>
        <v>#DIV/0!</v>
      </c>
      <c r="E59" s="556" t="e">
        <f t="shared" si="4"/>
        <v>#DIV/0!</v>
      </c>
      <c r="F59" s="480"/>
      <c r="G59" s="481"/>
      <c r="H59" s="482"/>
      <c r="I59" s="483"/>
      <c r="J59" s="484"/>
    </row>
    <row r="60" spans="1:10" s="65" customFormat="1" ht="15" x14ac:dyDescent="0.25">
      <c r="A60" s="478">
        <f t="shared" si="0"/>
        <v>50</v>
      </c>
      <c r="B60" s="479" t="str">
        <f t="shared" si="1"/>
        <v/>
      </c>
      <c r="C60" s="553" t="e">
        <f t="shared" si="2"/>
        <v>#DIV/0!</v>
      </c>
      <c r="D60" s="258" t="e">
        <f t="shared" si="3"/>
        <v>#DIV/0!</v>
      </c>
      <c r="E60" s="556" t="e">
        <f t="shared" si="4"/>
        <v>#DIV/0!</v>
      </c>
      <c r="F60" s="480"/>
      <c r="G60" s="481"/>
      <c r="H60" s="482"/>
      <c r="I60" s="483"/>
      <c r="J60" s="484"/>
    </row>
    <row r="61" spans="1:10" s="65" customFormat="1" ht="15" x14ac:dyDescent="0.25">
      <c r="A61" s="478">
        <f t="shared" si="0"/>
        <v>51</v>
      </c>
      <c r="B61" s="479" t="str">
        <f t="shared" si="1"/>
        <v/>
      </c>
      <c r="C61" s="553" t="e">
        <f t="shared" si="2"/>
        <v>#DIV/0!</v>
      </c>
      <c r="D61" s="258" t="e">
        <f t="shared" si="3"/>
        <v>#DIV/0!</v>
      </c>
      <c r="E61" s="556" t="e">
        <f t="shared" si="4"/>
        <v>#DIV/0!</v>
      </c>
      <c r="F61" s="480"/>
      <c r="G61" s="481"/>
      <c r="H61" s="482"/>
      <c r="I61" s="483"/>
      <c r="J61" s="484"/>
    </row>
    <row r="62" spans="1:10" s="65" customFormat="1" ht="15" x14ac:dyDescent="0.25">
      <c r="A62" s="478">
        <f t="shared" si="0"/>
        <v>52</v>
      </c>
      <c r="B62" s="479" t="str">
        <f t="shared" si="1"/>
        <v/>
      </c>
      <c r="C62" s="553" t="e">
        <f t="shared" si="2"/>
        <v>#DIV/0!</v>
      </c>
      <c r="D62" s="258" t="e">
        <f t="shared" si="3"/>
        <v>#DIV/0!</v>
      </c>
      <c r="E62" s="556" t="e">
        <f t="shared" si="4"/>
        <v>#DIV/0!</v>
      </c>
      <c r="F62" s="480"/>
      <c r="G62" s="481"/>
      <c r="H62" s="482"/>
      <c r="I62" s="483"/>
      <c r="J62" s="484"/>
    </row>
    <row r="63" spans="1:10" s="65" customFormat="1" ht="15" x14ac:dyDescent="0.25">
      <c r="A63" s="478">
        <f t="shared" si="0"/>
        <v>53</v>
      </c>
      <c r="B63" s="479" t="str">
        <f t="shared" si="1"/>
        <v/>
      </c>
      <c r="C63" s="553" t="e">
        <f t="shared" si="2"/>
        <v>#DIV/0!</v>
      </c>
      <c r="D63" s="258" t="e">
        <f t="shared" si="3"/>
        <v>#DIV/0!</v>
      </c>
      <c r="E63" s="556" t="e">
        <f t="shared" si="4"/>
        <v>#DIV/0!</v>
      </c>
      <c r="F63" s="480"/>
      <c r="G63" s="481"/>
      <c r="H63" s="482"/>
      <c r="I63" s="483"/>
      <c r="J63" s="484"/>
    </row>
    <row r="64" spans="1:10" s="65" customFormat="1" ht="15" x14ac:dyDescent="0.25">
      <c r="A64" s="478">
        <f t="shared" si="0"/>
        <v>54</v>
      </c>
      <c r="B64" s="479" t="str">
        <f t="shared" si="1"/>
        <v/>
      </c>
      <c r="C64" s="553" t="e">
        <f t="shared" si="2"/>
        <v>#DIV/0!</v>
      </c>
      <c r="D64" s="258" t="e">
        <f t="shared" si="3"/>
        <v>#DIV/0!</v>
      </c>
      <c r="E64" s="556" t="e">
        <f t="shared" si="4"/>
        <v>#DIV/0!</v>
      </c>
      <c r="F64" s="480"/>
      <c r="G64" s="481"/>
      <c r="H64" s="482"/>
      <c r="I64" s="483"/>
      <c r="J64" s="484"/>
    </row>
    <row r="65" spans="1:10" s="65" customFormat="1" ht="15" x14ac:dyDescent="0.25">
      <c r="A65" s="478">
        <f t="shared" si="0"/>
        <v>55</v>
      </c>
      <c r="B65" s="479" t="str">
        <f t="shared" si="1"/>
        <v/>
      </c>
      <c r="C65" s="553" t="e">
        <f t="shared" si="2"/>
        <v>#DIV/0!</v>
      </c>
      <c r="D65" s="258" t="e">
        <f t="shared" si="3"/>
        <v>#DIV/0!</v>
      </c>
      <c r="E65" s="556" t="e">
        <f t="shared" si="4"/>
        <v>#DIV/0!</v>
      </c>
      <c r="F65" s="480"/>
      <c r="G65" s="481"/>
      <c r="H65" s="482"/>
      <c r="I65" s="483"/>
      <c r="J65" s="484"/>
    </row>
    <row r="66" spans="1:10" s="65" customFormat="1" ht="15" x14ac:dyDescent="0.25">
      <c r="A66" s="478">
        <f t="shared" si="0"/>
        <v>56</v>
      </c>
      <c r="B66" s="479" t="str">
        <f t="shared" si="1"/>
        <v/>
      </c>
      <c r="C66" s="553" t="e">
        <f t="shared" si="2"/>
        <v>#DIV/0!</v>
      </c>
      <c r="D66" s="258" t="e">
        <f t="shared" si="3"/>
        <v>#DIV/0!</v>
      </c>
      <c r="E66" s="556" t="e">
        <f t="shared" si="4"/>
        <v>#DIV/0!</v>
      </c>
      <c r="F66" s="480"/>
      <c r="G66" s="481"/>
      <c r="H66" s="482"/>
      <c r="I66" s="483"/>
      <c r="J66" s="484"/>
    </row>
    <row r="67" spans="1:10" s="65" customFormat="1" ht="15" x14ac:dyDescent="0.25">
      <c r="A67" s="478">
        <f t="shared" si="0"/>
        <v>57</v>
      </c>
      <c r="B67" s="479" t="str">
        <f t="shared" si="1"/>
        <v/>
      </c>
      <c r="C67" s="553" t="e">
        <f t="shared" si="2"/>
        <v>#DIV/0!</v>
      </c>
      <c r="D67" s="258" t="e">
        <f t="shared" si="3"/>
        <v>#DIV/0!</v>
      </c>
      <c r="E67" s="556" t="e">
        <f t="shared" si="4"/>
        <v>#DIV/0!</v>
      </c>
      <c r="F67" s="480"/>
      <c r="G67" s="481"/>
      <c r="H67" s="482"/>
      <c r="I67" s="483"/>
      <c r="J67" s="484"/>
    </row>
    <row r="68" spans="1:10" s="65" customFormat="1" ht="15" x14ac:dyDescent="0.25">
      <c r="A68" s="478">
        <f t="shared" si="0"/>
        <v>58</v>
      </c>
      <c r="B68" s="479" t="str">
        <f t="shared" si="1"/>
        <v/>
      </c>
      <c r="C68" s="553" t="e">
        <f t="shared" si="2"/>
        <v>#DIV/0!</v>
      </c>
      <c r="D68" s="258" t="e">
        <f t="shared" si="3"/>
        <v>#DIV/0!</v>
      </c>
      <c r="E68" s="556" t="e">
        <f t="shared" si="4"/>
        <v>#DIV/0!</v>
      </c>
      <c r="F68" s="480"/>
      <c r="G68" s="481"/>
      <c r="H68" s="482"/>
      <c r="I68" s="483"/>
      <c r="J68" s="484"/>
    </row>
    <row r="69" spans="1:10" s="65" customFormat="1" ht="15" x14ac:dyDescent="0.25">
      <c r="A69" s="478">
        <f t="shared" si="0"/>
        <v>59</v>
      </c>
      <c r="B69" s="479" t="str">
        <f t="shared" si="1"/>
        <v/>
      </c>
      <c r="C69" s="553" t="e">
        <f t="shared" si="2"/>
        <v>#DIV/0!</v>
      </c>
      <c r="D69" s="258" t="e">
        <f t="shared" si="3"/>
        <v>#DIV/0!</v>
      </c>
      <c r="E69" s="556" t="e">
        <f t="shared" si="4"/>
        <v>#DIV/0!</v>
      </c>
      <c r="F69" s="480"/>
      <c r="G69" s="481"/>
      <c r="H69" s="482"/>
      <c r="I69" s="483"/>
      <c r="J69" s="484"/>
    </row>
    <row r="70" spans="1:10" s="65" customFormat="1" ht="15" x14ac:dyDescent="0.25">
      <c r="A70" s="478">
        <f t="shared" si="0"/>
        <v>60</v>
      </c>
      <c r="B70" s="479" t="str">
        <f t="shared" si="1"/>
        <v/>
      </c>
      <c r="C70" s="553" t="e">
        <f t="shared" si="2"/>
        <v>#DIV/0!</v>
      </c>
      <c r="D70" s="258" t="e">
        <f t="shared" si="3"/>
        <v>#DIV/0!</v>
      </c>
      <c r="E70" s="556" t="e">
        <f t="shared" si="4"/>
        <v>#DIV/0!</v>
      </c>
      <c r="F70" s="480"/>
      <c r="G70" s="481"/>
      <c r="H70" s="482"/>
      <c r="I70" s="483"/>
      <c r="J70" s="484"/>
    </row>
    <row r="71" spans="1:10" s="65" customFormat="1" ht="15" x14ac:dyDescent="0.25">
      <c r="A71" s="478">
        <f t="shared" si="0"/>
        <v>61</v>
      </c>
      <c r="B71" s="479" t="str">
        <f t="shared" si="1"/>
        <v/>
      </c>
      <c r="C71" s="553" t="e">
        <f t="shared" si="2"/>
        <v>#DIV/0!</v>
      </c>
      <c r="D71" s="258" t="e">
        <f t="shared" si="3"/>
        <v>#DIV/0!</v>
      </c>
      <c r="E71" s="556" t="e">
        <f t="shared" si="4"/>
        <v>#DIV/0!</v>
      </c>
      <c r="F71" s="480"/>
      <c r="G71" s="481"/>
      <c r="H71" s="482"/>
      <c r="I71" s="483"/>
      <c r="J71" s="484"/>
    </row>
    <row r="72" spans="1:10" s="65" customFormat="1" ht="15" x14ac:dyDescent="0.25">
      <c r="A72" s="478">
        <f t="shared" si="0"/>
        <v>62</v>
      </c>
      <c r="B72" s="479" t="str">
        <f t="shared" si="1"/>
        <v/>
      </c>
      <c r="C72" s="553" t="e">
        <f t="shared" si="2"/>
        <v>#DIV/0!</v>
      </c>
      <c r="D72" s="258" t="e">
        <f t="shared" si="3"/>
        <v>#DIV/0!</v>
      </c>
      <c r="E72" s="556" t="e">
        <f t="shared" si="4"/>
        <v>#DIV/0!</v>
      </c>
      <c r="F72" s="480"/>
      <c r="G72" s="481"/>
      <c r="H72" s="482"/>
      <c r="I72" s="483"/>
      <c r="J72" s="484"/>
    </row>
    <row r="73" spans="1:10" s="65" customFormat="1" ht="15" x14ac:dyDescent="0.25">
      <c r="A73" s="478">
        <f t="shared" si="0"/>
        <v>63</v>
      </c>
      <c r="B73" s="479" t="str">
        <f t="shared" si="1"/>
        <v/>
      </c>
      <c r="C73" s="553" t="e">
        <f t="shared" si="2"/>
        <v>#DIV/0!</v>
      </c>
      <c r="D73" s="258" t="e">
        <f t="shared" si="3"/>
        <v>#DIV/0!</v>
      </c>
      <c r="E73" s="556" t="e">
        <f t="shared" si="4"/>
        <v>#DIV/0!</v>
      </c>
      <c r="F73" s="480"/>
      <c r="G73" s="481"/>
      <c r="H73" s="482"/>
      <c r="I73" s="483"/>
      <c r="J73" s="484"/>
    </row>
    <row r="74" spans="1:10" s="65" customFormat="1" ht="15" x14ac:dyDescent="0.25">
      <c r="A74" s="478">
        <f t="shared" si="0"/>
        <v>64</v>
      </c>
      <c r="B74" s="479" t="str">
        <f t="shared" si="1"/>
        <v/>
      </c>
      <c r="C74" s="553" t="e">
        <f t="shared" si="2"/>
        <v>#DIV/0!</v>
      </c>
      <c r="D74" s="258" t="e">
        <f t="shared" si="3"/>
        <v>#DIV/0!</v>
      </c>
      <c r="E74" s="556" t="e">
        <f t="shared" si="4"/>
        <v>#DIV/0!</v>
      </c>
      <c r="F74" s="480"/>
      <c r="G74" s="481"/>
      <c r="H74" s="482"/>
      <c r="I74" s="483"/>
      <c r="J74" s="484"/>
    </row>
    <row r="75" spans="1:10" s="65" customFormat="1" ht="15" x14ac:dyDescent="0.25">
      <c r="A75" s="478">
        <f t="shared" ref="A75:A138" si="5">A74+1</f>
        <v>65</v>
      </c>
      <c r="B75" s="479" t="str">
        <f t="shared" si="1"/>
        <v/>
      </c>
      <c r="C75" s="553" t="e">
        <f t="shared" si="2"/>
        <v>#DIV/0!</v>
      </c>
      <c r="D75" s="258" t="e">
        <f t="shared" si="3"/>
        <v>#DIV/0!</v>
      </c>
      <c r="E75" s="556" t="e">
        <f t="shared" si="4"/>
        <v>#DIV/0!</v>
      </c>
      <c r="F75" s="480"/>
      <c r="G75" s="481"/>
      <c r="H75" s="482"/>
      <c r="I75" s="483"/>
      <c r="J75" s="484"/>
    </row>
    <row r="76" spans="1:10" s="65" customFormat="1" ht="15" x14ac:dyDescent="0.25">
      <c r="A76" s="478">
        <f t="shared" si="5"/>
        <v>66</v>
      </c>
      <c r="B76" s="479" t="str">
        <f t="shared" ref="B76:B139" si="6">IF(A76&lt;($C$9+1),B75+(365/C$7),"")</f>
        <v/>
      </c>
      <c r="C76" s="553" t="e">
        <f t="shared" ref="C76:C139" si="7">IF(($E75&gt;$D$8),$D$8,($E75+($E75*$F$6)/12))</f>
        <v>#DIV/0!</v>
      </c>
      <c r="D76" s="258" t="e">
        <f t="shared" ref="D76:D139" si="8">IF(($E75&gt;0),$D75-1,0)</f>
        <v>#DIV/0!</v>
      </c>
      <c r="E76" s="556" t="e">
        <f t="shared" ref="E76:E139" si="9">$E75+($E75*($F$6/$C$7))-$C76</f>
        <v>#DIV/0!</v>
      </c>
      <c r="F76" s="480"/>
      <c r="G76" s="481"/>
      <c r="H76" s="482"/>
      <c r="I76" s="483"/>
      <c r="J76" s="484"/>
    </row>
    <row r="77" spans="1:10" s="65" customFormat="1" ht="15" x14ac:dyDescent="0.25">
      <c r="A77" s="478">
        <f t="shared" si="5"/>
        <v>67</v>
      </c>
      <c r="B77" s="479" t="str">
        <f t="shared" si="6"/>
        <v/>
      </c>
      <c r="C77" s="553" t="e">
        <f t="shared" si="7"/>
        <v>#DIV/0!</v>
      </c>
      <c r="D77" s="258" t="e">
        <f t="shared" si="8"/>
        <v>#DIV/0!</v>
      </c>
      <c r="E77" s="556" t="e">
        <f t="shared" si="9"/>
        <v>#DIV/0!</v>
      </c>
      <c r="F77" s="480"/>
      <c r="G77" s="481"/>
      <c r="H77" s="482"/>
      <c r="I77" s="483"/>
      <c r="J77" s="484"/>
    </row>
    <row r="78" spans="1:10" s="65" customFormat="1" ht="15" x14ac:dyDescent="0.25">
      <c r="A78" s="478">
        <f t="shared" si="5"/>
        <v>68</v>
      </c>
      <c r="B78" s="479" t="str">
        <f t="shared" si="6"/>
        <v/>
      </c>
      <c r="C78" s="553" t="e">
        <f t="shared" si="7"/>
        <v>#DIV/0!</v>
      </c>
      <c r="D78" s="258" t="e">
        <f t="shared" si="8"/>
        <v>#DIV/0!</v>
      </c>
      <c r="E78" s="556" t="e">
        <f t="shared" si="9"/>
        <v>#DIV/0!</v>
      </c>
      <c r="F78" s="480"/>
      <c r="G78" s="481"/>
      <c r="H78" s="482"/>
      <c r="I78" s="483"/>
      <c r="J78" s="484"/>
    </row>
    <row r="79" spans="1:10" s="65" customFormat="1" ht="15" x14ac:dyDescent="0.25">
      <c r="A79" s="478">
        <f t="shared" si="5"/>
        <v>69</v>
      </c>
      <c r="B79" s="479" t="str">
        <f t="shared" si="6"/>
        <v/>
      </c>
      <c r="C79" s="553" t="e">
        <f t="shared" si="7"/>
        <v>#DIV/0!</v>
      </c>
      <c r="D79" s="258" t="e">
        <f t="shared" si="8"/>
        <v>#DIV/0!</v>
      </c>
      <c r="E79" s="556" t="e">
        <f t="shared" si="9"/>
        <v>#DIV/0!</v>
      </c>
      <c r="F79" s="480"/>
      <c r="G79" s="481"/>
      <c r="H79" s="482"/>
      <c r="I79" s="483"/>
      <c r="J79" s="484"/>
    </row>
    <row r="80" spans="1:10" s="65" customFormat="1" ht="15" x14ac:dyDescent="0.25">
      <c r="A80" s="478">
        <f t="shared" si="5"/>
        <v>70</v>
      </c>
      <c r="B80" s="479" t="str">
        <f t="shared" si="6"/>
        <v/>
      </c>
      <c r="C80" s="553" t="e">
        <f t="shared" si="7"/>
        <v>#DIV/0!</v>
      </c>
      <c r="D80" s="258" t="e">
        <f t="shared" si="8"/>
        <v>#DIV/0!</v>
      </c>
      <c r="E80" s="556" t="e">
        <f t="shared" si="9"/>
        <v>#DIV/0!</v>
      </c>
      <c r="F80" s="480"/>
      <c r="G80" s="481"/>
      <c r="H80" s="482"/>
      <c r="I80" s="483"/>
      <c r="J80" s="484"/>
    </row>
    <row r="81" spans="1:10" s="65" customFormat="1" ht="15" x14ac:dyDescent="0.25">
      <c r="A81" s="478">
        <f t="shared" si="5"/>
        <v>71</v>
      </c>
      <c r="B81" s="479" t="str">
        <f t="shared" si="6"/>
        <v/>
      </c>
      <c r="C81" s="553" t="e">
        <f t="shared" si="7"/>
        <v>#DIV/0!</v>
      </c>
      <c r="D81" s="258" t="e">
        <f t="shared" si="8"/>
        <v>#DIV/0!</v>
      </c>
      <c r="E81" s="556" t="e">
        <f t="shared" si="9"/>
        <v>#DIV/0!</v>
      </c>
      <c r="F81" s="480"/>
      <c r="G81" s="481"/>
      <c r="H81" s="482"/>
      <c r="I81" s="483"/>
      <c r="J81" s="484"/>
    </row>
    <row r="82" spans="1:10" s="65" customFormat="1" ht="15" x14ac:dyDescent="0.25">
      <c r="A82" s="478">
        <f t="shared" si="5"/>
        <v>72</v>
      </c>
      <c r="B82" s="479" t="str">
        <f t="shared" si="6"/>
        <v/>
      </c>
      <c r="C82" s="553" t="e">
        <f t="shared" si="7"/>
        <v>#DIV/0!</v>
      </c>
      <c r="D82" s="258" t="e">
        <f t="shared" si="8"/>
        <v>#DIV/0!</v>
      </c>
      <c r="E82" s="556" t="e">
        <f t="shared" si="9"/>
        <v>#DIV/0!</v>
      </c>
      <c r="F82" s="480"/>
      <c r="G82" s="481"/>
      <c r="H82" s="482"/>
      <c r="I82" s="483"/>
      <c r="J82" s="484"/>
    </row>
    <row r="83" spans="1:10" s="65" customFormat="1" ht="15" x14ac:dyDescent="0.25">
      <c r="A83" s="478">
        <f t="shared" si="5"/>
        <v>73</v>
      </c>
      <c r="B83" s="479" t="str">
        <f t="shared" si="6"/>
        <v/>
      </c>
      <c r="C83" s="553" t="e">
        <f t="shared" si="7"/>
        <v>#DIV/0!</v>
      </c>
      <c r="D83" s="258" t="e">
        <f t="shared" si="8"/>
        <v>#DIV/0!</v>
      </c>
      <c r="E83" s="556" t="e">
        <f t="shared" si="9"/>
        <v>#DIV/0!</v>
      </c>
      <c r="F83" s="480"/>
      <c r="G83" s="481"/>
      <c r="H83" s="482"/>
      <c r="I83" s="483"/>
      <c r="J83" s="485"/>
    </row>
    <row r="84" spans="1:10" ht="15" x14ac:dyDescent="0.25">
      <c r="A84" s="478">
        <f t="shared" si="5"/>
        <v>74</v>
      </c>
      <c r="B84" s="479" t="str">
        <f t="shared" si="6"/>
        <v/>
      </c>
      <c r="C84" s="553" t="e">
        <f t="shared" si="7"/>
        <v>#DIV/0!</v>
      </c>
      <c r="D84" s="258" t="e">
        <f t="shared" si="8"/>
        <v>#DIV/0!</v>
      </c>
      <c r="E84" s="556" t="e">
        <f t="shared" si="9"/>
        <v>#DIV/0!</v>
      </c>
      <c r="F84" s="480"/>
      <c r="G84" s="481"/>
      <c r="H84" s="486"/>
      <c r="I84" s="487"/>
      <c r="J84" s="488"/>
    </row>
    <row r="85" spans="1:10" ht="15" x14ac:dyDescent="0.25">
      <c r="A85" s="478">
        <f t="shared" si="5"/>
        <v>75</v>
      </c>
      <c r="B85" s="479" t="str">
        <f t="shared" si="6"/>
        <v/>
      </c>
      <c r="C85" s="553" t="e">
        <f t="shared" si="7"/>
        <v>#DIV/0!</v>
      </c>
      <c r="D85" s="258" t="e">
        <f t="shared" si="8"/>
        <v>#DIV/0!</v>
      </c>
      <c r="E85" s="556" t="e">
        <f t="shared" si="9"/>
        <v>#DIV/0!</v>
      </c>
      <c r="F85" s="480"/>
      <c r="G85" s="481"/>
      <c r="H85" s="486"/>
      <c r="I85" s="487"/>
      <c r="J85" s="488"/>
    </row>
    <row r="86" spans="1:10" ht="15" x14ac:dyDescent="0.25">
      <c r="A86" s="478">
        <f t="shared" si="5"/>
        <v>76</v>
      </c>
      <c r="B86" s="479" t="str">
        <f t="shared" si="6"/>
        <v/>
      </c>
      <c r="C86" s="553" t="e">
        <f t="shared" si="7"/>
        <v>#DIV/0!</v>
      </c>
      <c r="D86" s="258" t="e">
        <f t="shared" si="8"/>
        <v>#DIV/0!</v>
      </c>
      <c r="E86" s="556" t="e">
        <f t="shared" si="9"/>
        <v>#DIV/0!</v>
      </c>
      <c r="F86" s="480"/>
      <c r="G86" s="481"/>
      <c r="H86" s="486"/>
      <c r="I86" s="487"/>
      <c r="J86" s="488"/>
    </row>
    <row r="87" spans="1:10" ht="15" x14ac:dyDescent="0.25">
      <c r="A87" s="478">
        <f t="shared" si="5"/>
        <v>77</v>
      </c>
      <c r="B87" s="479" t="str">
        <f t="shared" si="6"/>
        <v/>
      </c>
      <c r="C87" s="553" t="e">
        <f t="shared" si="7"/>
        <v>#DIV/0!</v>
      </c>
      <c r="D87" s="258" t="e">
        <f t="shared" si="8"/>
        <v>#DIV/0!</v>
      </c>
      <c r="E87" s="556" t="e">
        <f t="shared" si="9"/>
        <v>#DIV/0!</v>
      </c>
      <c r="F87" s="480"/>
      <c r="G87" s="481"/>
      <c r="H87" s="486"/>
      <c r="I87" s="487"/>
      <c r="J87" s="488"/>
    </row>
    <row r="88" spans="1:10" ht="15" x14ac:dyDescent="0.25">
      <c r="A88" s="478">
        <f t="shared" si="5"/>
        <v>78</v>
      </c>
      <c r="B88" s="479" t="str">
        <f t="shared" si="6"/>
        <v/>
      </c>
      <c r="C88" s="553" t="e">
        <f t="shared" si="7"/>
        <v>#DIV/0!</v>
      </c>
      <c r="D88" s="258" t="e">
        <f t="shared" si="8"/>
        <v>#DIV/0!</v>
      </c>
      <c r="E88" s="556" t="e">
        <f t="shared" si="9"/>
        <v>#DIV/0!</v>
      </c>
      <c r="F88" s="480"/>
      <c r="G88" s="481"/>
      <c r="H88" s="486"/>
      <c r="I88" s="487"/>
      <c r="J88" s="488"/>
    </row>
    <row r="89" spans="1:10" ht="15" x14ac:dyDescent="0.25">
      <c r="A89" s="478">
        <f t="shared" si="5"/>
        <v>79</v>
      </c>
      <c r="B89" s="479" t="str">
        <f t="shared" si="6"/>
        <v/>
      </c>
      <c r="C89" s="553" t="e">
        <f t="shared" si="7"/>
        <v>#DIV/0!</v>
      </c>
      <c r="D89" s="258" t="e">
        <f t="shared" si="8"/>
        <v>#DIV/0!</v>
      </c>
      <c r="E89" s="556" t="e">
        <f t="shared" si="9"/>
        <v>#DIV/0!</v>
      </c>
      <c r="F89" s="480"/>
      <c r="G89" s="481"/>
      <c r="H89" s="486"/>
      <c r="I89" s="487"/>
      <c r="J89" s="488"/>
    </row>
    <row r="90" spans="1:10" ht="15" x14ac:dyDescent="0.25">
      <c r="A90" s="478">
        <f t="shared" si="5"/>
        <v>80</v>
      </c>
      <c r="B90" s="479" t="str">
        <f t="shared" si="6"/>
        <v/>
      </c>
      <c r="C90" s="553" t="e">
        <f t="shared" si="7"/>
        <v>#DIV/0!</v>
      </c>
      <c r="D90" s="258" t="e">
        <f t="shared" si="8"/>
        <v>#DIV/0!</v>
      </c>
      <c r="E90" s="556" t="e">
        <f t="shared" si="9"/>
        <v>#DIV/0!</v>
      </c>
      <c r="F90" s="480"/>
      <c r="G90" s="481"/>
      <c r="H90" s="486"/>
      <c r="I90" s="487"/>
      <c r="J90" s="488"/>
    </row>
    <row r="91" spans="1:10" ht="15" x14ac:dyDescent="0.25">
      <c r="A91" s="478">
        <f t="shared" si="5"/>
        <v>81</v>
      </c>
      <c r="B91" s="479" t="str">
        <f t="shared" si="6"/>
        <v/>
      </c>
      <c r="C91" s="553" t="e">
        <f t="shared" si="7"/>
        <v>#DIV/0!</v>
      </c>
      <c r="D91" s="258" t="e">
        <f t="shared" si="8"/>
        <v>#DIV/0!</v>
      </c>
      <c r="E91" s="556" t="e">
        <f t="shared" si="9"/>
        <v>#DIV/0!</v>
      </c>
      <c r="F91" s="480"/>
      <c r="G91" s="481"/>
      <c r="H91" s="486"/>
      <c r="I91" s="487"/>
      <c r="J91" s="488"/>
    </row>
    <row r="92" spans="1:10" ht="15" x14ac:dyDescent="0.25">
      <c r="A92" s="478">
        <f t="shared" si="5"/>
        <v>82</v>
      </c>
      <c r="B92" s="479" t="str">
        <f t="shared" si="6"/>
        <v/>
      </c>
      <c r="C92" s="553" t="e">
        <f t="shared" si="7"/>
        <v>#DIV/0!</v>
      </c>
      <c r="D92" s="258" t="e">
        <f t="shared" si="8"/>
        <v>#DIV/0!</v>
      </c>
      <c r="E92" s="556" t="e">
        <f t="shared" si="9"/>
        <v>#DIV/0!</v>
      </c>
      <c r="F92" s="480"/>
      <c r="G92" s="481"/>
      <c r="H92" s="486"/>
      <c r="I92" s="487"/>
      <c r="J92" s="488"/>
    </row>
    <row r="93" spans="1:10" ht="15" x14ac:dyDescent="0.25">
      <c r="A93" s="478">
        <f t="shared" si="5"/>
        <v>83</v>
      </c>
      <c r="B93" s="479" t="str">
        <f t="shared" si="6"/>
        <v/>
      </c>
      <c r="C93" s="553" t="e">
        <f t="shared" si="7"/>
        <v>#DIV/0!</v>
      </c>
      <c r="D93" s="258" t="e">
        <f t="shared" si="8"/>
        <v>#DIV/0!</v>
      </c>
      <c r="E93" s="556" t="e">
        <f t="shared" si="9"/>
        <v>#DIV/0!</v>
      </c>
      <c r="F93" s="480"/>
      <c r="G93" s="481"/>
      <c r="H93" s="489"/>
      <c r="I93" s="487"/>
      <c r="J93" s="488"/>
    </row>
    <row r="94" spans="1:10" ht="15" x14ac:dyDescent="0.25">
      <c r="A94" s="478">
        <f t="shared" si="5"/>
        <v>84</v>
      </c>
      <c r="B94" s="479" t="str">
        <f t="shared" si="6"/>
        <v/>
      </c>
      <c r="C94" s="553" t="e">
        <f t="shared" si="7"/>
        <v>#DIV/0!</v>
      </c>
      <c r="D94" s="258" t="e">
        <f t="shared" si="8"/>
        <v>#DIV/0!</v>
      </c>
      <c r="E94" s="556" t="e">
        <f t="shared" si="9"/>
        <v>#DIV/0!</v>
      </c>
      <c r="F94" s="480"/>
      <c r="G94" s="481"/>
      <c r="H94" s="489"/>
      <c r="I94" s="487"/>
      <c r="J94" s="488"/>
    </row>
    <row r="95" spans="1:10" ht="15" x14ac:dyDescent="0.25">
      <c r="A95" s="478">
        <f t="shared" si="5"/>
        <v>85</v>
      </c>
      <c r="B95" s="479" t="str">
        <f t="shared" si="6"/>
        <v/>
      </c>
      <c r="C95" s="553" t="e">
        <f t="shared" si="7"/>
        <v>#DIV/0!</v>
      </c>
      <c r="D95" s="258" t="e">
        <f t="shared" si="8"/>
        <v>#DIV/0!</v>
      </c>
      <c r="E95" s="556" t="e">
        <f t="shared" si="9"/>
        <v>#DIV/0!</v>
      </c>
      <c r="F95" s="480"/>
      <c r="G95" s="481"/>
      <c r="H95" s="489"/>
      <c r="I95" s="487"/>
      <c r="J95" s="488"/>
    </row>
    <row r="96" spans="1:10" ht="15" x14ac:dyDescent="0.25">
      <c r="A96" s="478">
        <f t="shared" si="5"/>
        <v>86</v>
      </c>
      <c r="B96" s="479" t="str">
        <f t="shared" si="6"/>
        <v/>
      </c>
      <c r="C96" s="553" t="e">
        <f t="shared" si="7"/>
        <v>#DIV/0!</v>
      </c>
      <c r="D96" s="258" t="e">
        <f t="shared" si="8"/>
        <v>#DIV/0!</v>
      </c>
      <c r="E96" s="556" t="e">
        <f t="shared" si="9"/>
        <v>#DIV/0!</v>
      </c>
      <c r="F96" s="480"/>
      <c r="G96" s="481"/>
      <c r="H96" s="489"/>
      <c r="I96" s="487"/>
      <c r="J96" s="488"/>
    </row>
    <row r="97" spans="1:10" ht="15" x14ac:dyDescent="0.25">
      <c r="A97" s="478">
        <f t="shared" si="5"/>
        <v>87</v>
      </c>
      <c r="B97" s="479" t="str">
        <f t="shared" si="6"/>
        <v/>
      </c>
      <c r="C97" s="553" t="e">
        <f t="shared" si="7"/>
        <v>#DIV/0!</v>
      </c>
      <c r="D97" s="258" t="e">
        <f t="shared" si="8"/>
        <v>#DIV/0!</v>
      </c>
      <c r="E97" s="556" t="e">
        <f t="shared" si="9"/>
        <v>#DIV/0!</v>
      </c>
      <c r="F97" s="480"/>
      <c r="G97" s="481"/>
      <c r="H97" s="489"/>
      <c r="I97" s="487"/>
      <c r="J97" s="488"/>
    </row>
    <row r="98" spans="1:10" ht="15" x14ac:dyDescent="0.25">
      <c r="A98" s="478">
        <f t="shared" si="5"/>
        <v>88</v>
      </c>
      <c r="B98" s="479" t="str">
        <f t="shared" si="6"/>
        <v/>
      </c>
      <c r="C98" s="553" t="e">
        <f t="shared" si="7"/>
        <v>#DIV/0!</v>
      </c>
      <c r="D98" s="258" t="e">
        <f t="shared" si="8"/>
        <v>#DIV/0!</v>
      </c>
      <c r="E98" s="556" t="e">
        <f t="shared" si="9"/>
        <v>#DIV/0!</v>
      </c>
      <c r="F98" s="480"/>
      <c r="G98" s="481"/>
      <c r="H98" s="489"/>
      <c r="I98" s="487"/>
      <c r="J98" s="488"/>
    </row>
    <row r="99" spans="1:10" ht="15" x14ac:dyDescent="0.25">
      <c r="A99" s="478">
        <f t="shared" si="5"/>
        <v>89</v>
      </c>
      <c r="B99" s="479" t="str">
        <f t="shared" si="6"/>
        <v/>
      </c>
      <c r="C99" s="553" t="e">
        <f t="shared" si="7"/>
        <v>#DIV/0!</v>
      </c>
      <c r="D99" s="258" t="e">
        <f t="shared" si="8"/>
        <v>#DIV/0!</v>
      </c>
      <c r="E99" s="556" t="e">
        <f t="shared" si="9"/>
        <v>#DIV/0!</v>
      </c>
      <c r="F99" s="480"/>
      <c r="G99" s="481"/>
      <c r="H99" s="489"/>
      <c r="I99" s="487"/>
      <c r="J99" s="488"/>
    </row>
    <row r="100" spans="1:10" ht="15" x14ac:dyDescent="0.25">
      <c r="A100" s="478">
        <f t="shared" si="5"/>
        <v>90</v>
      </c>
      <c r="B100" s="479" t="str">
        <f t="shared" si="6"/>
        <v/>
      </c>
      <c r="C100" s="553" t="e">
        <f t="shared" si="7"/>
        <v>#DIV/0!</v>
      </c>
      <c r="D100" s="258" t="e">
        <f t="shared" si="8"/>
        <v>#DIV/0!</v>
      </c>
      <c r="E100" s="556" t="e">
        <f t="shared" si="9"/>
        <v>#DIV/0!</v>
      </c>
      <c r="F100" s="480"/>
      <c r="G100" s="481"/>
      <c r="H100" s="489"/>
      <c r="I100" s="487"/>
      <c r="J100" s="488"/>
    </row>
    <row r="101" spans="1:10" ht="15" x14ac:dyDescent="0.25">
      <c r="A101" s="478">
        <f t="shared" si="5"/>
        <v>91</v>
      </c>
      <c r="B101" s="479" t="str">
        <f t="shared" si="6"/>
        <v/>
      </c>
      <c r="C101" s="553" t="e">
        <f t="shared" si="7"/>
        <v>#DIV/0!</v>
      </c>
      <c r="D101" s="258" t="e">
        <f t="shared" si="8"/>
        <v>#DIV/0!</v>
      </c>
      <c r="E101" s="556" t="e">
        <f t="shared" si="9"/>
        <v>#DIV/0!</v>
      </c>
      <c r="F101" s="480"/>
      <c r="G101" s="481"/>
      <c r="H101" s="489"/>
      <c r="I101" s="487"/>
      <c r="J101" s="488"/>
    </row>
    <row r="102" spans="1:10" ht="15" x14ac:dyDescent="0.25">
      <c r="A102" s="478">
        <f t="shared" si="5"/>
        <v>92</v>
      </c>
      <c r="B102" s="479" t="str">
        <f t="shared" si="6"/>
        <v/>
      </c>
      <c r="C102" s="553" t="e">
        <f t="shared" si="7"/>
        <v>#DIV/0!</v>
      </c>
      <c r="D102" s="258" t="e">
        <f t="shared" si="8"/>
        <v>#DIV/0!</v>
      </c>
      <c r="E102" s="556" t="e">
        <f t="shared" si="9"/>
        <v>#DIV/0!</v>
      </c>
      <c r="F102" s="480"/>
      <c r="G102" s="481"/>
      <c r="H102" s="489"/>
      <c r="I102" s="487"/>
      <c r="J102" s="488"/>
    </row>
    <row r="103" spans="1:10" ht="15" x14ac:dyDescent="0.25">
      <c r="A103" s="478">
        <f t="shared" si="5"/>
        <v>93</v>
      </c>
      <c r="B103" s="479" t="str">
        <f t="shared" si="6"/>
        <v/>
      </c>
      <c r="C103" s="553" t="e">
        <f t="shared" si="7"/>
        <v>#DIV/0!</v>
      </c>
      <c r="D103" s="258" t="e">
        <f t="shared" si="8"/>
        <v>#DIV/0!</v>
      </c>
      <c r="E103" s="556" t="e">
        <f t="shared" si="9"/>
        <v>#DIV/0!</v>
      </c>
      <c r="F103" s="480"/>
      <c r="G103" s="481"/>
      <c r="H103" s="489"/>
      <c r="I103" s="487"/>
      <c r="J103" s="488"/>
    </row>
    <row r="104" spans="1:10" ht="15" x14ac:dyDescent="0.25">
      <c r="A104" s="478">
        <f t="shared" si="5"/>
        <v>94</v>
      </c>
      <c r="B104" s="479" t="str">
        <f t="shared" si="6"/>
        <v/>
      </c>
      <c r="C104" s="553" t="e">
        <f t="shared" si="7"/>
        <v>#DIV/0!</v>
      </c>
      <c r="D104" s="258" t="e">
        <f t="shared" si="8"/>
        <v>#DIV/0!</v>
      </c>
      <c r="E104" s="556" t="e">
        <f t="shared" si="9"/>
        <v>#DIV/0!</v>
      </c>
      <c r="F104" s="480"/>
      <c r="G104" s="481"/>
      <c r="H104" s="489"/>
      <c r="I104" s="487"/>
      <c r="J104" s="488"/>
    </row>
    <row r="105" spans="1:10" ht="15" x14ac:dyDescent="0.25">
      <c r="A105" s="478">
        <f t="shared" si="5"/>
        <v>95</v>
      </c>
      <c r="B105" s="479" t="str">
        <f t="shared" si="6"/>
        <v/>
      </c>
      <c r="C105" s="553" t="e">
        <f t="shared" si="7"/>
        <v>#DIV/0!</v>
      </c>
      <c r="D105" s="258" t="e">
        <f t="shared" si="8"/>
        <v>#DIV/0!</v>
      </c>
      <c r="E105" s="556" t="e">
        <f t="shared" si="9"/>
        <v>#DIV/0!</v>
      </c>
      <c r="F105" s="480"/>
      <c r="G105" s="481"/>
      <c r="H105" s="489"/>
      <c r="I105" s="487"/>
      <c r="J105" s="488"/>
    </row>
    <row r="106" spans="1:10" ht="15" x14ac:dyDescent="0.25">
      <c r="A106" s="478">
        <f t="shared" si="5"/>
        <v>96</v>
      </c>
      <c r="B106" s="479" t="str">
        <f t="shared" si="6"/>
        <v/>
      </c>
      <c r="C106" s="553" t="e">
        <f t="shared" si="7"/>
        <v>#DIV/0!</v>
      </c>
      <c r="D106" s="258" t="e">
        <f t="shared" si="8"/>
        <v>#DIV/0!</v>
      </c>
      <c r="E106" s="556" t="e">
        <f t="shared" si="9"/>
        <v>#DIV/0!</v>
      </c>
      <c r="F106" s="480"/>
      <c r="G106" s="481"/>
      <c r="H106" s="489"/>
      <c r="I106" s="487"/>
      <c r="J106" s="488"/>
    </row>
    <row r="107" spans="1:10" ht="15" x14ac:dyDescent="0.25">
      <c r="A107" s="478">
        <f t="shared" si="5"/>
        <v>97</v>
      </c>
      <c r="B107" s="479" t="str">
        <f t="shared" si="6"/>
        <v/>
      </c>
      <c r="C107" s="553" t="e">
        <f t="shared" si="7"/>
        <v>#DIV/0!</v>
      </c>
      <c r="D107" s="258" t="e">
        <f t="shared" si="8"/>
        <v>#DIV/0!</v>
      </c>
      <c r="E107" s="556" t="e">
        <f t="shared" si="9"/>
        <v>#DIV/0!</v>
      </c>
      <c r="F107" s="480"/>
      <c r="G107" s="481"/>
      <c r="H107" s="489"/>
      <c r="I107" s="487"/>
      <c r="J107" s="488"/>
    </row>
    <row r="108" spans="1:10" ht="15" x14ac:dyDescent="0.25">
      <c r="A108" s="478">
        <f t="shared" si="5"/>
        <v>98</v>
      </c>
      <c r="B108" s="479" t="str">
        <f t="shared" si="6"/>
        <v/>
      </c>
      <c r="C108" s="553" t="e">
        <f t="shared" si="7"/>
        <v>#DIV/0!</v>
      </c>
      <c r="D108" s="258" t="e">
        <f t="shared" si="8"/>
        <v>#DIV/0!</v>
      </c>
      <c r="E108" s="556" t="e">
        <f t="shared" si="9"/>
        <v>#DIV/0!</v>
      </c>
      <c r="F108" s="480"/>
      <c r="G108" s="481"/>
      <c r="H108" s="489"/>
      <c r="I108" s="487"/>
      <c r="J108" s="488"/>
    </row>
    <row r="109" spans="1:10" ht="15" x14ac:dyDescent="0.25">
      <c r="A109" s="478">
        <f t="shared" si="5"/>
        <v>99</v>
      </c>
      <c r="B109" s="479" t="str">
        <f t="shared" si="6"/>
        <v/>
      </c>
      <c r="C109" s="553" t="e">
        <f t="shared" si="7"/>
        <v>#DIV/0!</v>
      </c>
      <c r="D109" s="258" t="e">
        <f t="shared" si="8"/>
        <v>#DIV/0!</v>
      </c>
      <c r="E109" s="556" t="e">
        <f t="shared" si="9"/>
        <v>#DIV/0!</v>
      </c>
      <c r="F109" s="480"/>
      <c r="G109" s="481"/>
      <c r="H109" s="489"/>
      <c r="I109" s="487"/>
      <c r="J109" s="488"/>
    </row>
    <row r="110" spans="1:10" ht="15" x14ac:dyDescent="0.25">
      <c r="A110" s="478">
        <f t="shared" si="5"/>
        <v>100</v>
      </c>
      <c r="B110" s="479" t="str">
        <f t="shared" si="6"/>
        <v/>
      </c>
      <c r="C110" s="553" t="e">
        <f t="shared" si="7"/>
        <v>#DIV/0!</v>
      </c>
      <c r="D110" s="258" t="e">
        <f t="shared" si="8"/>
        <v>#DIV/0!</v>
      </c>
      <c r="E110" s="556" t="e">
        <f t="shared" si="9"/>
        <v>#DIV/0!</v>
      </c>
      <c r="F110" s="480"/>
      <c r="G110" s="481"/>
      <c r="H110" s="489"/>
      <c r="I110" s="487"/>
      <c r="J110" s="488"/>
    </row>
    <row r="111" spans="1:10" ht="15" x14ac:dyDescent="0.25">
      <c r="A111" s="478">
        <f t="shared" si="5"/>
        <v>101</v>
      </c>
      <c r="B111" s="479" t="str">
        <f t="shared" si="6"/>
        <v/>
      </c>
      <c r="C111" s="553" t="e">
        <f t="shared" si="7"/>
        <v>#DIV/0!</v>
      </c>
      <c r="D111" s="258" t="e">
        <f t="shared" si="8"/>
        <v>#DIV/0!</v>
      </c>
      <c r="E111" s="556" t="e">
        <f t="shared" si="9"/>
        <v>#DIV/0!</v>
      </c>
      <c r="F111" s="480"/>
      <c r="G111" s="481"/>
      <c r="H111" s="489"/>
      <c r="I111" s="487"/>
      <c r="J111" s="488"/>
    </row>
    <row r="112" spans="1:10" ht="15" x14ac:dyDescent="0.25">
      <c r="A112" s="478">
        <f t="shared" si="5"/>
        <v>102</v>
      </c>
      <c r="B112" s="479" t="str">
        <f t="shared" si="6"/>
        <v/>
      </c>
      <c r="C112" s="553" t="e">
        <f t="shared" si="7"/>
        <v>#DIV/0!</v>
      </c>
      <c r="D112" s="258" t="e">
        <f t="shared" si="8"/>
        <v>#DIV/0!</v>
      </c>
      <c r="E112" s="556" t="e">
        <f t="shared" si="9"/>
        <v>#DIV/0!</v>
      </c>
      <c r="F112" s="480"/>
      <c r="G112" s="481"/>
      <c r="H112" s="489"/>
      <c r="I112" s="487"/>
      <c r="J112" s="488"/>
    </row>
    <row r="113" spans="1:10" ht="15" x14ac:dyDescent="0.25">
      <c r="A113" s="478">
        <f t="shared" si="5"/>
        <v>103</v>
      </c>
      <c r="B113" s="479" t="str">
        <f t="shared" si="6"/>
        <v/>
      </c>
      <c r="C113" s="553" t="e">
        <f t="shared" si="7"/>
        <v>#DIV/0!</v>
      </c>
      <c r="D113" s="258" t="e">
        <f t="shared" si="8"/>
        <v>#DIV/0!</v>
      </c>
      <c r="E113" s="556" t="e">
        <f t="shared" si="9"/>
        <v>#DIV/0!</v>
      </c>
      <c r="F113" s="480"/>
      <c r="G113" s="481"/>
      <c r="H113" s="489"/>
      <c r="I113" s="487"/>
      <c r="J113" s="488"/>
    </row>
    <row r="114" spans="1:10" ht="15" x14ac:dyDescent="0.25">
      <c r="A114" s="478">
        <f t="shared" si="5"/>
        <v>104</v>
      </c>
      <c r="B114" s="479" t="str">
        <f t="shared" si="6"/>
        <v/>
      </c>
      <c r="C114" s="553" t="e">
        <f t="shared" si="7"/>
        <v>#DIV/0!</v>
      </c>
      <c r="D114" s="258" t="e">
        <f t="shared" si="8"/>
        <v>#DIV/0!</v>
      </c>
      <c r="E114" s="556" t="e">
        <f t="shared" si="9"/>
        <v>#DIV/0!</v>
      </c>
      <c r="F114" s="480"/>
      <c r="G114" s="481"/>
      <c r="H114" s="489"/>
      <c r="I114" s="487"/>
      <c r="J114" s="488"/>
    </row>
    <row r="115" spans="1:10" ht="15" x14ac:dyDescent="0.25">
      <c r="A115" s="478">
        <f t="shared" si="5"/>
        <v>105</v>
      </c>
      <c r="B115" s="479" t="str">
        <f t="shared" si="6"/>
        <v/>
      </c>
      <c r="C115" s="553" t="e">
        <f t="shared" si="7"/>
        <v>#DIV/0!</v>
      </c>
      <c r="D115" s="258" t="e">
        <f t="shared" si="8"/>
        <v>#DIV/0!</v>
      </c>
      <c r="E115" s="556" t="e">
        <f t="shared" si="9"/>
        <v>#DIV/0!</v>
      </c>
      <c r="F115" s="480"/>
      <c r="G115" s="481"/>
      <c r="H115" s="489"/>
      <c r="I115" s="487"/>
      <c r="J115" s="488"/>
    </row>
    <row r="116" spans="1:10" ht="15" x14ac:dyDescent="0.25">
      <c r="A116" s="478">
        <f t="shared" si="5"/>
        <v>106</v>
      </c>
      <c r="B116" s="479" t="str">
        <f t="shared" si="6"/>
        <v/>
      </c>
      <c r="C116" s="553" t="e">
        <f t="shared" si="7"/>
        <v>#DIV/0!</v>
      </c>
      <c r="D116" s="258" t="e">
        <f t="shared" si="8"/>
        <v>#DIV/0!</v>
      </c>
      <c r="E116" s="556" t="e">
        <f t="shared" si="9"/>
        <v>#DIV/0!</v>
      </c>
      <c r="F116" s="480"/>
      <c r="G116" s="481"/>
      <c r="H116" s="489"/>
      <c r="I116" s="487"/>
      <c r="J116" s="488"/>
    </row>
    <row r="117" spans="1:10" ht="15" x14ac:dyDescent="0.25">
      <c r="A117" s="478">
        <f t="shared" si="5"/>
        <v>107</v>
      </c>
      <c r="B117" s="479" t="str">
        <f t="shared" si="6"/>
        <v/>
      </c>
      <c r="C117" s="553" t="e">
        <f t="shared" si="7"/>
        <v>#DIV/0!</v>
      </c>
      <c r="D117" s="258" t="e">
        <f t="shared" si="8"/>
        <v>#DIV/0!</v>
      </c>
      <c r="E117" s="556" t="e">
        <f t="shared" si="9"/>
        <v>#DIV/0!</v>
      </c>
      <c r="F117" s="480"/>
      <c r="G117" s="481"/>
      <c r="H117" s="489"/>
      <c r="I117" s="487"/>
      <c r="J117" s="488"/>
    </row>
    <row r="118" spans="1:10" ht="15" x14ac:dyDescent="0.25">
      <c r="A118" s="478">
        <f t="shared" si="5"/>
        <v>108</v>
      </c>
      <c r="B118" s="479" t="str">
        <f t="shared" si="6"/>
        <v/>
      </c>
      <c r="C118" s="553" t="e">
        <f t="shared" si="7"/>
        <v>#DIV/0!</v>
      </c>
      <c r="D118" s="258" t="e">
        <f t="shared" si="8"/>
        <v>#DIV/0!</v>
      </c>
      <c r="E118" s="556" t="e">
        <f t="shared" si="9"/>
        <v>#DIV/0!</v>
      </c>
      <c r="F118" s="480"/>
      <c r="G118" s="481"/>
      <c r="H118" s="489"/>
      <c r="I118" s="487"/>
      <c r="J118" s="488"/>
    </row>
    <row r="119" spans="1:10" ht="15" x14ac:dyDescent="0.25">
      <c r="A119" s="478">
        <f t="shared" si="5"/>
        <v>109</v>
      </c>
      <c r="B119" s="479" t="str">
        <f t="shared" si="6"/>
        <v/>
      </c>
      <c r="C119" s="553" t="e">
        <f t="shared" si="7"/>
        <v>#DIV/0!</v>
      </c>
      <c r="D119" s="258" t="e">
        <f t="shared" si="8"/>
        <v>#DIV/0!</v>
      </c>
      <c r="E119" s="556" t="e">
        <f t="shared" si="9"/>
        <v>#DIV/0!</v>
      </c>
      <c r="F119" s="480"/>
      <c r="G119" s="481"/>
      <c r="H119" s="489"/>
      <c r="I119" s="487"/>
      <c r="J119" s="488"/>
    </row>
    <row r="120" spans="1:10" ht="15" x14ac:dyDescent="0.25">
      <c r="A120" s="478">
        <f t="shared" si="5"/>
        <v>110</v>
      </c>
      <c r="B120" s="479" t="str">
        <f t="shared" si="6"/>
        <v/>
      </c>
      <c r="C120" s="553" t="e">
        <f t="shared" si="7"/>
        <v>#DIV/0!</v>
      </c>
      <c r="D120" s="258" t="e">
        <f t="shared" si="8"/>
        <v>#DIV/0!</v>
      </c>
      <c r="E120" s="556" t="e">
        <f t="shared" si="9"/>
        <v>#DIV/0!</v>
      </c>
      <c r="F120" s="480"/>
      <c r="G120" s="481"/>
      <c r="H120" s="489"/>
      <c r="I120" s="487"/>
      <c r="J120" s="488"/>
    </row>
    <row r="121" spans="1:10" ht="15" x14ac:dyDescent="0.25">
      <c r="A121" s="478">
        <f t="shared" si="5"/>
        <v>111</v>
      </c>
      <c r="B121" s="479" t="str">
        <f t="shared" si="6"/>
        <v/>
      </c>
      <c r="C121" s="553" t="e">
        <f t="shared" si="7"/>
        <v>#DIV/0!</v>
      </c>
      <c r="D121" s="258" t="e">
        <f t="shared" si="8"/>
        <v>#DIV/0!</v>
      </c>
      <c r="E121" s="556" t="e">
        <f t="shared" si="9"/>
        <v>#DIV/0!</v>
      </c>
      <c r="F121" s="480"/>
      <c r="G121" s="481"/>
      <c r="H121" s="489"/>
      <c r="I121" s="487"/>
      <c r="J121" s="488"/>
    </row>
    <row r="122" spans="1:10" ht="15" x14ac:dyDescent="0.25">
      <c r="A122" s="478">
        <f t="shared" si="5"/>
        <v>112</v>
      </c>
      <c r="B122" s="479" t="str">
        <f t="shared" si="6"/>
        <v/>
      </c>
      <c r="C122" s="553" t="e">
        <f t="shared" si="7"/>
        <v>#DIV/0!</v>
      </c>
      <c r="D122" s="258" t="e">
        <f t="shared" si="8"/>
        <v>#DIV/0!</v>
      </c>
      <c r="E122" s="556" t="e">
        <f t="shared" si="9"/>
        <v>#DIV/0!</v>
      </c>
      <c r="F122" s="480"/>
      <c r="G122" s="481"/>
      <c r="H122" s="489"/>
      <c r="I122" s="487"/>
      <c r="J122" s="488"/>
    </row>
    <row r="123" spans="1:10" ht="15" x14ac:dyDescent="0.25">
      <c r="A123" s="478">
        <f t="shared" si="5"/>
        <v>113</v>
      </c>
      <c r="B123" s="479" t="str">
        <f t="shared" si="6"/>
        <v/>
      </c>
      <c r="C123" s="553" t="e">
        <f t="shared" si="7"/>
        <v>#DIV/0!</v>
      </c>
      <c r="D123" s="258" t="e">
        <f t="shared" si="8"/>
        <v>#DIV/0!</v>
      </c>
      <c r="E123" s="556" t="e">
        <f t="shared" si="9"/>
        <v>#DIV/0!</v>
      </c>
      <c r="F123" s="480"/>
      <c r="G123" s="481"/>
      <c r="H123" s="489"/>
      <c r="I123" s="487"/>
      <c r="J123" s="488"/>
    </row>
    <row r="124" spans="1:10" ht="15" x14ac:dyDescent="0.25">
      <c r="A124" s="478">
        <f t="shared" si="5"/>
        <v>114</v>
      </c>
      <c r="B124" s="479" t="str">
        <f t="shared" si="6"/>
        <v/>
      </c>
      <c r="C124" s="553" t="e">
        <f t="shared" si="7"/>
        <v>#DIV/0!</v>
      </c>
      <c r="D124" s="258" t="e">
        <f t="shared" si="8"/>
        <v>#DIV/0!</v>
      </c>
      <c r="E124" s="556" t="e">
        <f t="shared" si="9"/>
        <v>#DIV/0!</v>
      </c>
      <c r="F124" s="480"/>
      <c r="G124" s="481"/>
      <c r="H124" s="489"/>
      <c r="I124" s="487"/>
      <c r="J124" s="488"/>
    </row>
    <row r="125" spans="1:10" ht="15" x14ac:dyDescent="0.25">
      <c r="A125" s="478">
        <f t="shared" si="5"/>
        <v>115</v>
      </c>
      <c r="B125" s="479" t="str">
        <f t="shared" si="6"/>
        <v/>
      </c>
      <c r="C125" s="553" t="e">
        <f t="shared" si="7"/>
        <v>#DIV/0!</v>
      </c>
      <c r="D125" s="258" t="e">
        <f t="shared" si="8"/>
        <v>#DIV/0!</v>
      </c>
      <c r="E125" s="556" t="e">
        <f t="shared" si="9"/>
        <v>#DIV/0!</v>
      </c>
      <c r="F125" s="480"/>
      <c r="G125" s="481"/>
      <c r="H125" s="489"/>
      <c r="I125" s="487"/>
      <c r="J125" s="488"/>
    </row>
    <row r="126" spans="1:10" ht="15" x14ac:dyDescent="0.25">
      <c r="A126" s="478">
        <f t="shared" si="5"/>
        <v>116</v>
      </c>
      <c r="B126" s="479" t="str">
        <f t="shared" si="6"/>
        <v/>
      </c>
      <c r="C126" s="553" t="e">
        <f t="shared" si="7"/>
        <v>#DIV/0!</v>
      </c>
      <c r="D126" s="258" t="e">
        <f t="shared" si="8"/>
        <v>#DIV/0!</v>
      </c>
      <c r="E126" s="556" t="e">
        <f t="shared" si="9"/>
        <v>#DIV/0!</v>
      </c>
      <c r="F126" s="480"/>
      <c r="G126" s="481"/>
      <c r="H126" s="489"/>
      <c r="I126" s="487"/>
      <c r="J126" s="488"/>
    </row>
    <row r="127" spans="1:10" ht="15" x14ac:dyDescent="0.25">
      <c r="A127" s="478">
        <f t="shared" si="5"/>
        <v>117</v>
      </c>
      <c r="B127" s="479" t="str">
        <f t="shared" si="6"/>
        <v/>
      </c>
      <c r="C127" s="553" t="e">
        <f t="shared" si="7"/>
        <v>#DIV/0!</v>
      </c>
      <c r="D127" s="258" t="e">
        <f t="shared" si="8"/>
        <v>#DIV/0!</v>
      </c>
      <c r="E127" s="556" t="e">
        <f t="shared" si="9"/>
        <v>#DIV/0!</v>
      </c>
      <c r="F127" s="480"/>
      <c r="G127" s="481"/>
      <c r="H127" s="489"/>
      <c r="I127" s="487"/>
      <c r="J127" s="488"/>
    </row>
    <row r="128" spans="1:10" ht="15" x14ac:dyDescent="0.25">
      <c r="A128" s="478">
        <f t="shared" si="5"/>
        <v>118</v>
      </c>
      <c r="B128" s="479" t="str">
        <f t="shared" si="6"/>
        <v/>
      </c>
      <c r="C128" s="553" t="e">
        <f t="shared" si="7"/>
        <v>#DIV/0!</v>
      </c>
      <c r="D128" s="258" t="e">
        <f t="shared" si="8"/>
        <v>#DIV/0!</v>
      </c>
      <c r="E128" s="556" t="e">
        <f t="shared" si="9"/>
        <v>#DIV/0!</v>
      </c>
      <c r="F128" s="480"/>
      <c r="G128" s="481"/>
      <c r="H128" s="489"/>
      <c r="I128" s="487"/>
      <c r="J128" s="488"/>
    </row>
    <row r="129" spans="1:10" ht="15" x14ac:dyDescent="0.25">
      <c r="A129" s="478">
        <f t="shared" si="5"/>
        <v>119</v>
      </c>
      <c r="B129" s="479" t="str">
        <f t="shared" si="6"/>
        <v/>
      </c>
      <c r="C129" s="553" t="e">
        <f t="shared" si="7"/>
        <v>#DIV/0!</v>
      </c>
      <c r="D129" s="258" t="e">
        <f t="shared" si="8"/>
        <v>#DIV/0!</v>
      </c>
      <c r="E129" s="556" t="e">
        <f t="shared" si="9"/>
        <v>#DIV/0!</v>
      </c>
      <c r="F129" s="480"/>
      <c r="G129" s="481"/>
      <c r="H129" s="489"/>
      <c r="I129" s="487"/>
      <c r="J129" s="488"/>
    </row>
    <row r="130" spans="1:10" ht="15" x14ac:dyDescent="0.25">
      <c r="A130" s="478">
        <f t="shared" si="5"/>
        <v>120</v>
      </c>
      <c r="B130" s="479" t="str">
        <f t="shared" si="6"/>
        <v/>
      </c>
      <c r="C130" s="553" t="e">
        <f t="shared" si="7"/>
        <v>#DIV/0!</v>
      </c>
      <c r="D130" s="258" t="e">
        <f t="shared" si="8"/>
        <v>#DIV/0!</v>
      </c>
      <c r="E130" s="556" t="e">
        <f t="shared" si="9"/>
        <v>#DIV/0!</v>
      </c>
      <c r="F130" s="480"/>
      <c r="G130" s="481"/>
      <c r="H130" s="489"/>
      <c r="I130" s="487"/>
      <c r="J130" s="488"/>
    </row>
    <row r="131" spans="1:10" ht="15" x14ac:dyDescent="0.25">
      <c r="A131" s="478">
        <f t="shared" si="5"/>
        <v>121</v>
      </c>
      <c r="B131" s="479" t="str">
        <f t="shared" si="6"/>
        <v/>
      </c>
      <c r="C131" s="553" t="e">
        <f t="shared" si="7"/>
        <v>#DIV/0!</v>
      </c>
      <c r="D131" s="258" t="e">
        <f t="shared" si="8"/>
        <v>#DIV/0!</v>
      </c>
      <c r="E131" s="556" t="e">
        <f t="shared" si="9"/>
        <v>#DIV/0!</v>
      </c>
      <c r="F131" s="480"/>
      <c r="G131" s="481"/>
      <c r="H131" s="489"/>
      <c r="I131" s="487"/>
      <c r="J131" s="488"/>
    </row>
    <row r="132" spans="1:10" ht="15" x14ac:dyDescent="0.25">
      <c r="A132" s="478">
        <f t="shared" si="5"/>
        <v>122</v>
      </c>
      <c r="B132" s="479" t="str">
        <f t="shared" si="6"/>
        <v/>
      </c>
      <c r="C132" s="553" t="e">
        <f t="shared" si="7"/>
        <v>#DIV/0!</v>
      </c>
      <c r="D132" s="258" t="e">
        <f t="shared" si="8"/>
        <v>#DIV/0!</v>
      </c>
      <c r="E132" s="556" t="e">
        <f t="shared" si="9"/>
        <v>#DIV/0!</v>
      </c>
      <c r="F132" s="480"/>
      <c r="G132" s="481"/>
      <c r="H132" s="489"/>
      <c r="I132" s="487"/>
      <c r="J132" s="488"/>
    </row>
    <row r="133" spans="1:10" ht="15" x14ac:dyDescent="0.25">
      <c r="A133" s="478">
        <f t="shared" si="5"/>
        <v>123</v>
      </c>
      <c r="B133" s="479" t="str">
        <f t="shared" si="6"/>
        <v/>
      </c>
      <c r="C133" s="553" t="e">
        <f t="shared" si="7"/>
        <v>#DIV/0!</v>
      </c>
      <c r="D133" s="258" t="e">
        <f t="shared" si="8"/>
        <v>#DIV/0!</v>
      </c>
      <c r="E133" s="556" t="e">
        <f t="shared" si="9"/>
        <v>#DIV/0!</v>
      </c>
      <c r="F133" s="480"/>
      <c r="G133" s="481"/>
      <c r="H133" s="489"/>
      <c r="I133" s="487"/>
      <c r="J133" s="488"/>
    </row>
    <row r="134" spans="1:10" ht="15" x14ac:dyDescent="0.25">
      <c r="A134" s="478">
        <f t="shared" si="5"/>
        <v>124</v>
      </c>
      <c r="B134" s="479" t="str">
        <f t="shared" si="6"/>
        <v/>
      </c>
      <c r="C134" s="553" t="e">
        <f t="shared" si="7"/>
        <v>#DIV/0!</v>
      </c>
      <c r="D134" s="258" t="e">
        <f t="shared" si="8"/>
        <v>#DIV/0!</v>
      </c>
      <c r="E134" s="556" t="e">
        <f t="shared" si="9"/>
        <v>#DIV/0!</v>
      </c>
      <c r="F134" s="480"/>
      <c r="G134" s="481"/>
      <c r="H134" s="489"/>
      <c r="I134" s="487"/>
      <c r="J134" s="488"/>
    </row>
    <row r="135" spans="1:10" ht="15" x14ac:dyDescent="0.25">
      <c r="A135" s="478">
        <f t="shared" si="5"/>
        <v>125</v>
      </c>
      <c r="B135" s="479" t="str">
        <f t="shared" si="6"/>
        <v/>
      </c>
      <c r="C135" s="553" t="e">
        <f t="shared" si="7"/>
        <v>#DIV/0!</v>
      </c>
      <c r="D135" s="258" t="e">
        <f t="shared" si="8"/>
        <v>#DIV/0!</v>
      </c>
      <c r="E135" s="556" t="e">
        <f t="shared" si="9"/>
        <v>#DIV/0!</v>
      </c>
      <c r="F135" s="480"/>
      <c r="G135" s="481"/>
      <c r="H135" s="489"/>
      <c r="I135" s="487"/>
      <c r="J135" s="488"/>
    </row>
    <row r="136" spans="1:10" ht="15" x14ac:dyDescent="0.25">
      <c r="A136" s="478">
        <f t="shared" si="5"/>
        <v>126</v>
      </c>
      <c r="B136" s="479" t="str">
        <f t="shared" si="6"/>
        <v/>
      </c>
      <c r="C136" s="553" t="e">
        <f t="shared" si="7"/>
        <v>#DIV/0!</v>
      </c>
      <c r="D136" s="258" t="e">
        <f t="shared" si="8"/>
        <v>#DIV/0!</v>
      </c>
      <c r="E136" s="556" t="e">
        <f t="shared" si="9"/>
        <v>#DIV/0!</v>
      </c>
      <c r="F136" s="480"/>
      <c r="G136" s="481"/>
      <c r="H136" s="489"/>
      <c r="I136" s="487"/>
      <c r="J136" s="488"/>
    </row>
    <row r="137" spans="1:10" ht="15" x14ac:dyDescent="0.25">
      <c r="A137" s="478">
        <f t="shared" si="5"/>
        <v>127</v>
      </c>
      <c r="B137" s="479" t="str">
        <f t="shared" si="6"/>
        <v/>
      </c>
      <c r="C137" s="553" t="e">
        <f t="shared" si="7"/>
        <v>#DIV/0!</v>
      </c>
      <c r="D137" s="258" t="e">
        <f t="shared" si="8"/>
        <v>#DIV/0!</v>
      </c>
      <c r="E137" s="556" t="e">
        <f t="shared" si="9"/>
        <v>#DIV/0!</v>
      </c>
      <c r="F137" s="480"/>
      <c r="G137" s="481"/>
      <c r="H137" s="489"/>
      <c r="I137" s="487"/>
      <c r="J137" s="488"/>
    </row>
    <row r="138" spans="1:10" ht="15" x14ac:dyDescent="0.25">
      <c r="A138" s="478">
        <f t="shared" si="5"/>
        <v>128</v>
      </c>
      <c r="B138" s="479" t="str">
        <f t="shared" si="6"/>
        <v/>
      </c>
      <c r="C138" s="553" t="e">
        <f t="shared" si="7"/>
        <v>#DIV/0!</v>
      </c>
      <c r="D138" s="258" t="e">
        <f t="shared" si="8"/>
        <v>#DIV/0!</v>
      </c>
      <c r="E138" s="556" t="e">
        <f t="shared" si="9"/>
        <v>#DIV/0!</v>
      </c>
      <c r="F138" s="480"/>
      <c r="G138" s="481"/>
      <c r="H138" s="489"/>
      <c r="I138" s="487"/>
      <c r="J138" s="488"/>
    </row>
    <row r="139" spans="1:10" ht="15" x14ac:dyDescent="0.25">
      <c r="A139" s="478">
        <f t="shared" ref="A139:A202" si="10">A138+1</f>
        <v>129</v>
      </c>
      <c r="B139" s="479" t="str">
        <f t="shared" si="6"/>
        <v/>
      </c>
      <c r="C139" s="553" t="e">
        <f t="shared" si="7"/>
        <v>#DIV/0!</v>
      </c>
      <c r="D139" s="258" t="e">
        <f t="shared" si="8"/>
        <v>#DIV/0!</v>
      </c>
      <c r="E139" s="556" t="e">
        <f t="shared" si="9"/>
        <v>#DIV/0!</v>
      </c>
      <c r="F139" s="480"/>
      <c r="G139" s="481"/>
      <c r="H139" s="489"/>
      <c r="I139" s="487"/>
      <c r="J139" s="488"/>
    </row>
    <row r="140" spans="1:10" ht="15" x14ac:dyDescent="0.25">
      <c r="A140" s="478">
        <f t="shared" si="10"/>
        <v>130</v>
      </c>
      <c r="B140" s="479" t="str">
        <f t="shared" ref="B140:B203" si="11">IF(A140&lt;($C$9+1),B139+(365/C$7),"")</f>
        <v/>
      </c>
      <c r="C140" s="553" t="e">
        <f t="shared" ref="C140:C203" si="12">IF(($E139&gt;$D$8),$D$8,($E139+($E139*$F$6)/12))</f>
        <v>#DIV/0!</v>
      </c>
      <c r="D140" s="258" t="e">
        <f t="shared" ref="D140:D203" si="13">IF(($E139&gt;0),$D139-1,0)</f>
        <v>#DIV/0!</v>
      </c>
      <c r="E140" s="556" t="e">
        <f t="shared" ref="E140:E203" si="14">$E139+($E139*($F$6/$C$7))-$C140</f>
        <v>#DIV/0!</v>
      </c>
      <c r="F140" s="480"/>
      <c r="G140" s="481"/>
      <c r="H140" s="489"/>
      <c r="I140" s="487"/>
      <c r="J140" s="488"/>
    </row>
    <row r="141" spans="1:10" ht="15" x14ac:dyDescent="0.25">
      <c r="A141" s="478">
        <f t="shared" si="10"/>
        <v>131</v>
      </c>
      <c r="B141" s="479" t="str">
        <f t="shared" si="11"/>
        <v/>
      </c>
      <c r="C141" s="553" t="e">
        <f t="shared" si="12"/>
        <v>#DIV/0!</v>
      </c>
      <c r="D141" s="258" t="e">
        <f t="shared" si="13"/>
        <v>#DIV/0!</v>
      </c>
      <c r="E141" s="556" t="e">
        <f t="shared" si="14"/>
        <v>#DIV/0!</v>
      </c>
      <c r="F141" s="480"/>
      <c r="G141" s="481"/>
      <c r="H141" s="489"/>
      <c r="I141" s="487"/>
      <c r="J141" s="488"/>
    </row>
    <row r="142" spans="1:10" ht="15" x14ac:dyDescent="0.25">
      <c r="A142" s="478">
        <f t="shared" si="10"/>
        <v>132</v>
      </c>
      <c r="B142" s="479" t="str">
        <f t="shared" si="11"/>
        <v/>
      </c>
      <c r="C142" s="553" t="e">
        <f t="shared" si="12"/>
        <v>#DIV/0!</v>
      </c>
      <c r="D142" s="258" t="e">
        <f t="shared" si="13"/>
        <v>#DIV/0!</v>
      </c>
      <c r="E142" s="556" t="e">
        <f t="shared" si="14"/>
        <v>#DIV/0!</v>
      </c>
      <c r="F142" s="480"/>
      <c r="G142" s="481"/>
      <c r="H142" s="489"/>
      <c r="I142" s="487"/>
      <c r="J142" s="488"/>
    </row>
    <row r="143" spans="1:10" ht="15" x14ac:dyDescent="0.25">
      <c r="A143" s="478">
        <f t="shared" si="10"/>
        <v>133</v>
      </c>
      <c r="B143" s="479" t="str">
        <f t="shared" si="11"/>
        <v/>
      </c>
      <c r="C143" s="553" t="e">
        <f t="shared" si="12"/>
        <v>#DIV/0!</v>
      </c>
      <c r="D143" s="258" t="e">
        <f t="shared" si="13"/>
        <v>#DIV/0!</v>
      </c>
      <c r="E143" s="556" t="e">
        <f t="shared" si="14"/>
        <v>#DIV/0!</v>
      </c>
      <c r="F143" s="480"/>
      <c r="G143" s="481"/>
      <c r="H143" s="489"/>
      <c r="I143" s="487"/>
      <c r="J143" s="488"/>
    </row>
    <row r="144" spans="1:10" ht="15" x14ac:dyDescent="0.25">
      <c r="A144" s="478">
        <f t="shared" si="10"/>
        <v>134</v>
      </c>
      <c r="B144" s="479" t="str">
        <f t="shared" si="11"/>
        <v/>
      </c>
      <c r="C144" s="553" t="e">
        <f t="shared" si="12"/>
        <v>#DIV/0!</v>
      </c>
      <c r="D144" s="258" t="e">
        <f t="shared" si="13"/>
        <v>#DIV/0!</v>
      </c>
      <c r="E144" s="556" t="e">
        <f t="shared" si="14"/>
        <v>#DIV/0!</v>
      </c>
      <c r="F144" s="480"/>
      <c r="G144" s="481"/>
      <c r="H144" s="489"/>
      <c r="I144" s="487"/>
      <c r="J144" s="488"/>
    </row>
    <row r="145" spans="1:10" ht="15" x14ac:dyDescent="0.25">
      <c r="A145" s="478">
        <f t="shared" si="10"/>
        <v>135</v>
      </c>
      <c r="B145" s="479" t="str">
        <f t="shared" si="11"/>
        <v/>
      </c>
      <c r="C145" s="553" t="e">
        <f t="shared" si="12"/>
        <v>#DIV/0!</v>
      </c>
      <c r="D145" s="258" t="e">
        <f t="shared" si="13"/>
        <v>#DIV/0!</v>
      </c>
      <c r="E145" s="556" t="e">
        <f t="shared" si="14"/>
        <v>#DIV/0!</v>
      </c>
      <c r="F145" s="480"/>
      <c r="G145" s="481"/>
      <c r="H145" s="489"/>
      <c r="I145" s="487"/>
      <c r="J145" s="488"/>
    </row>
    <row r="146" spans="1:10" ht="15" x14ac:dyDescent="0.25">
      <c r="A146" s="478">
        <f t="shared" si="10"/>
        <v>136</v>
      </c>
      <c r="B146" s="479" t="str">
        <f t="shared" si="11"/>
        <v/>
      </c>
      <c r="C146" s="553" t="e">
        <f t="shared" si="12"/>
        <v>#DIV/0!</v>
      </c>
      <c r="D146" s="258" t="e">
        <f t="shared" si="13"/>
        <v>#DIV/0!</v>
      </c>
      <c r="E146" s="556" t="e">
        <f t="shared" si="14"/>
        <v>#DIV/0!</v>
      </c>
      <c r="F146" s="480"/>
      <c r="G146" s="481"/>
      <c r="H146" s="489"/>
      <c r="I146" s="487"/>
      <c r="J146" s="488"/>
    </row>
    <row r="147" spans="1:10" ht="15" x14ac:dyDescent="0.25">
      <c r="A147" s="478">
        <f t="shared" si="10"/>
        <v>137</v>
      </c>
      <c r="B147" s="479" t="str">
        <f t="shared" si="11"/>
        <v/>
      </c>
      <c r="C147" s="553" t="e">
        <f t="shared" si="12"/>
        <v>#DIV/0!</v>
      </c>
      <c r="D147" s="258" t="e">
        <f t="shared" si="13"/>
        <v>#DIV/0!</v>
      </c>
      <c r="E147" s="556" t="e">
        <f t="shared" si="14"/>
        <v>#DIV/0!</v>
      </c>
      <c r="F147" s="480"/>
      <c r="G147" s="481"/>
      <c r="H147" s="489"/>
      <c r="I147" s="487"/>
      <c r="J147" s="488"/>
    </row>
    <row r="148" spans="1:10" ht="15" x14ac:dyDescent="0.25">
      <c r="A148" s="478">
        <f t="shared" si="10"/>
        <v>138</v>
      </c>
      <c r="B148" s="479" t="str">
        <f t="shared" si="11"/>
        <v/>
      </c>
      <c r="C148" s="553" t="e">
        <f t="shared" si="12"/>
        <v>#DIV/0!</v>
      </c>
      <c r="D148" s="258" t="e">
        <f t="shared" si="13"/>
        <v>#DIV/0!</v>
      </c>
      <c r="E148" s="556" t="e">
        <f t="shared" si="14"/>
        <v>#DIV/0!</v>
      </c>
      <c r="F148" s="480"/>
      <c r="G148" s="481"/>
      <c r="H148" s="489"/>
      <c r="I148" s="487"/>
      <c r="J148" s="488"/>
    </row>
    <row r="149" spans="1:10" ht="15" x14ac:dyDescent="0.25">
      <c r="A149" s="478">
        <f t="shared" si="10"/>
        <v>139</v>
      </c>
      <c r="B149" s="479" t="str">
        <f t="shared" si="11"/>
        <v/>
      </c>
      <c r="C149" s="553" t="e">
        <f t="shared" si="12"/>
        <v>#DIV/0!</v>
      </c>
      <c r="D149" s="258" t="e">
        <f t="shared" si="13"/>
        <v>#DIV/0!</v>
      </c>
      <c r="E149" s="556" t="e">
        <f t="shared" si="14"/>
        <v>#DIV/0!</v>
      </c>
      <c r="F149" s="480"/>
      <c r="G149" s="481"/>
      <c r="H149" s="489"/>
      <c r="I149" s="487"/>
      <c r="J149" s="488"/>
    </row>
    <row r="150" spans="1:10" ht="15" x14ac:dyDescent="0.25">
      <c r="A150" s="478">
        <f t="shared" si="10"/>
        <v>140</v>
      </c>
      <c r="B150" s="479" t="str">
        <f t="shared" si="11"/>
        <v/>
      </c>
      <c r="C150" s="553" t="e">
        <f t="shared" si="12"/>
        <v>#DIV/0!</v>
      </c>
      <c r="D150" s="258" t="e">
        <f t="shared" si="13"/>
        <v>#DIV/0!</v>
      </c>
      <c r="E150" s="556" t="e">
        <f t="shared" si="14"/>
        <v>#DIV/0!</v>
      </c>
      <c r="F150" s="480"/>
      <c r="G150" s="481"/>
      <c r="H150" s="489"/>
      <c r="I150" s="487"/>
      <c r="J150" s="488"/>
    </row>
    <row r="151" spans="1:10" ht="15" x14ac:dyDescent="0.25">
      <c r="A151" s="478">
        <f t="shared" si="10"/>
        <v>141</v>
      </c>
      <c r="B151" s="479" t="str">
        <f t="shared" si="11"/>
        <v/>
      </c>
      <c r="C151" s="553" t="e">
        <f t="shared" si="12"/>
        <v>#DIV/0!</v>
      </c>
      <c r="D151" s="258" t="e">
        <f t="shared" si="13"/>
        <v>#DIV/0!</v>
      </c>
      <c r="E151" s="556" t="e">
        <f t="shared" si="14"/>
        <v>#DIV/0!</v>
      </c>
      <c r="F151" s="480"/>
      <c r="G151" s="481"/>
      <c r="H151" s="489"/>
      <c r="I151" s="487"/>
      <c r="J151" s="488"/>
    </row>
    <row r="152" spans="1:10" ht="15" x14ac:dyDescent="0.25">
      <c r="A152" s="478">
        <f t="shared" si="10"/>
        <v>142</v>
      </c>
      <c r="B152" s="479" t="str">
        <f t="shared" si="11"/>
        <v/>
      </c>
      <c r="C152" s="553" t="e">
        <f t="shared" si="12"/>
        <v>#DIV/0!</v>
      </c>
      <c r="D152" s="258" t="e">
        <f t="shared" si="13"/>
        <v>#DIV/0!</v>
      </c>
      <c r="E152" s="556" t="e">
        <f t="shared" si="14"/>
        <v>#DIV/0!</v>
      </c>
      <c r="F152" s="480"/>
      <c r="G152" s="481"/>
      <c r="H152" s="489"/>
      <c r="I152" s="487"/>
      <c r="J152" s="488"/>
    </row>
    <row r="153" spans="1:10" ht="15" x14ac:dyDescent="0.25">
      <c r="A153" s="478">
        <f t="shared" si="10"/>
        <v>143</v>
      </c>
      <c r="B153" s="479" t="str">
        <f t="shared" si="11"/>
        <v/>
      </c>
      <c r="C153" s="553" t="e">
        <f t="shared" si="12"/>
        <v>#DIV/0!</v>
      </c>
      <c r="D153" s="258" t="e">
        <f t="shared" si="13"/>
        <v>#DIV/0!</v>
      </c>
      <c r="E153" s="556" t="e">
        <f t="shared" si="14"/>
        <v>#DIV/0!</v>
      </c>
      <c r="F153" s="480"/>
      <c r="G153" s="481"/>
      <c r="H153" s="489"/>
      <c r="I153" s="487"/>
      <c r="J153" s="488"/>
    </row>
    <row r="154" spans="1:10" ht="15" x14ac:dyDescent="0.25">
      <c r="A154" s="478">
        <f t="shared" si="10"/>
        <v>144</v>
      </c>
      <c r="B154" s="479" t="str">
        <f t="shared" si="11"/>
        <v/>
      </c>
      <c r="C154" s="553" t="e">
        <f t="shared" si="12"/>
        <v>#DIV/0!</v>
      </c>
      <c r="D154" s="258" t="e">
        <f t="shared" si="13"/>
        <v>#DIV/0!</v>
      </c>
      <c r="E154" s="556" t="e">
        <f t="shared" si="14"/>
        <v>#DIV/0!</v>
      </c>
      <c r="F154" s="480"/>
      <c r="G154" s="481"/>
      <c r="H154" s="489"/>
      <c r="I154" s="487"/>
      <c r="J154" s="488"/>
    </row>
    <row r="155" spans="1:10" ht="15" x14ac:dyDescent="0.25">
      <c r="A155" s="478">
        <f t="shared" si="10"/>
        <v>145</v>
      </c>
      <c r="B155" s="479" t="str">
        <f t="shared" si="11"/>
        <v/>
      </c>
      <c r="C155" s="553" t="e">
        <f t="shared" si="12"/>
        <v>#DIV/0!</v>
      </c>
      <c r="D155" s="258" t="e">
        <f t="shared" si="13"/>
        <v>#DIV/0!</v>
      </c>
      <c r="E155" s="556" t="e">
        <f t="shared" si="14"/>
        <v>#DIV/0!</v>
      </c>
      <c r="F155" s="480"/>
      <c r="G155" s="481"/>
      <c r="H155" s="489"/>
      <c r="I155" s="487"/>
      <c r="J155" s="488"/>
    </row>
    <row r="156" spans="1:10" ht="15" x14ac:dyDescent="0.25">
      <c r="A156" s="478">
        <f t="shared" si="10"/>
        <v>146</v>
      </c>
      <c r="B156" s="479" t="str">
        <f t="shared" si="11"/>
        <v/>
      </c>
      <c r="C156" s="553" t="e">
        <f t="shared" si="12"/>
        <v>#DIV/0!</v>
      </c>
      <c r="D156" s="258" t="e">
        <f t="shared" si="13"/>
        <v>#DIV/0!</v>
      </c>
      <c r="E156" s="556" t="e">
        <f t="shared" si="14"/>
        <v>#DIV/0!</v>
      </c>
      <c r="F156" s="480"/>
      <c r="G156" s="481"/>
      <c r="H156" s="489"/>
      <c r="I156" s="487"/>
      <c r="J156" s="488"/>
    </row>
    <row r="157" spans="1:10" ht="15" x14ac:dyDescent="0.25">
      <c r="A157" s="478">
        <f t="shared" si="10"/>
        <v>147</v>
      </c>
      <c r="B157" s="479" t="str">
        <f t="shared" si="11"/>
        <v/>
      </c>
      <c r="C157" s="553" t="e">
        <f t="shared" si="12"/>
        <v>#DIV/0!</v>
      </c>
      <c r="D157" s="258" t="e">
        <f t="shared" si="13"/>
        <v>#DIV/0!</v>
      </c>
      <c r="E157" s="556" t="e">
        <f t="shared" si="14"/>
        <v>#DIV/0!</v>
      </c>
      <c r="F157" s="480"/>
      <c r="G157" s="481"/>
      <c r="H157" s="489"/>
      <c r="I157" s="487"/>
      <c r="J157" s="488"/>
    </row>
    <row r="158" spans="1:10" ht="15" x14ac:dyDescent="0.25">
      <c r="A158" s="478">
        <f t="shared" si="10"/>
        <v>148</v>
      </c>
      <c r="B158" s="479" t="str">
        <f t="shared" si="11"/>
        <v/>
      </c>
      <c r="C158" s="553" t="e">
        <f t="shared" si="12"/>
        <v>#DIV/0!</v>
      </c>
      <c r="D158" s="258" t="e">
        <f t="shared" si="13"/>
        <v>#DIV/0!</v>
      </c>
      <c r="E158" s="556" t="e">
        <f t="shared" si="14"/>
        <v>#DIV/0!</v>
      </c>
      <c r="F158" s="480"/>
      <c r="G158" s="481"/>
      <c r="H158" s="489"/>
      <c r="I158" s="487"/>
      <c r="J158" s="488"/>
    </row>
    <row r="159" spans="1:10" ht="15" x14ac:dyDescent="0.25">
      <c r="A159" s="478">
        <f t="shared" si="10"/>
        <v>149</v>
      </c>
      <c r="B159" s="479" t="str">
        <f t="shared" si="11"/>
        <v/>
      </c>
      <c r="C159" s="553" t="e">
        <f t="shared" si="12"/>
        <v>#DIV/0!</v>
      </c>
      <c r="D159" s="258" t="e">
        <f t="shared" si="13"/>
        <v>#DIV/0!</v>
      </c>
      <c r="E159" s="556" t="e">
        <f t="shared" si="14"/>
        <v>#DIV/0!</v>
      </c>
      <c r="F159" s="480"/>
      <c r="G159" s="481"/>
      <c r="H159" s="489"/>
      <c r="I159" s="487"/>
      <c r="J159" s="488"/>
    </row>
    <row r="160" spans="1:10" ht="15" x14ac:dyDescent="0.25">
      <c r="A160" s="478">
        <f t="shared" si="10"/>
        <v>150</v>
      </c>
      <c r="B160" s="479" t="str">
        <f t="shared" si="11"/>
        <v/>
      </c>
      <c r="C160" s="553" t="e">
        <f t="shared" si="12"/>
        <v>#DIV/0!</v>
      </c>
      <c r="D160" s="258" t="e">
        <f t="shared" si="13"/>
        <v>#DIV/0!</v>
      </c>
      <c r="E160" s="556" t="e">
        <f t="shared" si="14"/>
        <v>#DIV/0!</v>
      </c>
      <c r="F160" s="480"/>
      <c r="G160" s="481"/>
      <c r="H160" s="489"/>
      <c r="I160" s="487"/>
      <c r="J160" s="488"/>
    </row>
    <row r="161" spans="1:10" ht="15" x14ac:dyDescent="0.25">
      <c r="A161" s="478">
        <f t="shared" si="10"/>
        <v>151</v>
      </c>
      <c r="B161" s="479" t="str">
        <f t="shared" si="11"/>
        <v/>
      </c>
      <c r="C161" s="553" t="e">
        <f t="shared" si="12"/>
        <v>#DIV/0!</v>
      </c>
      <c r="D161" s="258" t="e">
        <f t="shared" si="13"/>
        <v>#DIV/0!</v>
      </c>
      <c r="E161" s="556" t="e">
        <f t="shared" si="14"/>
        <v>#DIV/0!</v>
      </c>
      <c r="F161" s="480"/>
      <c r="G161" s="481"/>
      <c r="H161" s="489"/>
      <c r="I161" s="487"/>
      <c r="J161" s="488"/>
    </row>
    <row r="162" spans="1:10" ht="15" x14ac:dyDescent="0.25">
      <c r="A162" s="478">
        <f t="shared" si="10"/>
        <v>152</v>
      </c>
      <c r="B162" s="479" t="str">
        <f t="shared" si="11"/>
        <v/>
      </c>
      <c r="C162" s="553" t="e">
        <f t="shared" si="12"/>
        <v>#DIV/0!</v>
      </c>
      <c r="D162" s="258" t="e">
        <f t="shared" si="13"/>
        <v>#DIV/0!</v>
      </c>
      <c r="E162" s="556" t="e">
        <f t="shared" si="14"/>
        <v>#DIV/0!</v>
      </c>
      <c r="F162" s="480"/>
      <c r="G162" s="481"/>
      <c r="H162" s="489"/>
      <c r="I162" s="487"/>
      <c r="J162" s="488"/>
    </row>
    <row r="163" spans="1:10" ht="15" x14ac:dyDescent="0.25">
      <c r="A163" s="478">
        <f t="shared" si="10"/>
        <v>153</v>
      </c>
      <c r="B163" s="479" t="str">
        <f t="shared" si="11"/>
        <v/>
      </c>
      <c r="C163" s="553" t="e">
        <f t="shared" si="12"/>
        <v>#DIV/0!</v>
      </c>
      <c r="D163" s="258" t="e">
        <f t="shared" si="13"/>
        <v>#DIV/0!</v>
      </c>
      <c r="E163" s="556" t="e">
        <f t="shared" si="14"/>
        <v>#DIV/0!</v>
      </c>
      <c r="F163" s="480"/>
      <c r="G163" s="481"/>
      <c r="H163" s="489"/>
      <c r="I163" s="487"/>
      <c r="J163" s="488"/>
    </row>
    <row r="164" spans="1:10" ht="15" x14ac:dyDescent="0.25">
      <c r="A164" s="478">
        <f t="shared" si="10"/>
        <v>154</v>
      </c>
      <c r="B164" s="479" t="str">
        <f t="shared" si="11"/>
        <v/>
      </c>
      <c r="C164" s="553" t="e">
        <f t="shared" si="12"/>
        <v>#DIV/0!</v>
      </c>
      <c r="D164" s="258" t="e">
        <f t="shared" si="13"/>
        <v>#DIV/0!</v>
      </c>
      <c r="E164" s="556" t="e">
        <f t="shared" si="14"/>
        <v>#DIV/0!</v>
      </c>
      <c r="F164" s="480"/>
      <c r="G164" s="481"/>
      <c r="H164" s="489"/>
      <c r="I164" s="487"/>
      <c r="J164" s="488"/>
    </row>
    <row r="165" spans="1:10" ht="15" x14ac:dyDescent="0.25">
      <c r="A165" s="478">
        <f t="shared" si="10"/>
        <v>155</v>
      </c>
      <c r="B165" s="479" t="str">
        <f t="shared" si="11"/>
        <v/>
      </c>
      <c r="C165" s="553" t="e">
        <f t="shared" si="12"/>
        <v>#DIV/0!</v>
      </c>
      <c r="D165" s="258" t="e">
        <f t="shared" si="13"/>
        <v>#DIV/0!</v>
      </c>
      <c r="E165" s="556" t="e">
        <f t="shared" si="14"/>
        <v>#DIV/0!</v>
      </c>
      <c r="F165" s="480"/>
      <c r="G165" s="481"/>
      <c r="H165" s="489"/>
      <c r="I165" s="487"/>
      <c r="J165" s="488"/>
    </row>
    <row r="166" spans="1:10" ht="15" x14ac:dyDescent="0.25">
      <c r="A166" s="478">
        <f t="shared" si="10"/>
        <v>156</v>
      </c>
      <c r="B166" s="479" t="str">
        <f t="shared" si="11"/>
        <v/>
      </c>
      <c r="C166" s="553" t="e">
        <f t="shared" si="12"/>
        <v>#DIV/0!</v>
      </c>
      <c r="D166" s="258" t="e">
        <f t="shared" si="13"/>
        <v>#DIV/0!</v>
      </c>
      <c r="E166" s="556" t="e">
        <f t="shared" si="14"/>
        <v>#DIV/0!</v>
      </c>
      <c r="F166" s="480"/>
      <c r="G166" s="481"/>
      <c r="H166" s="489"/>
      <c r="I166" s="487"/>
      <c r="J166" s="488"/>
    </row>
    <row r="167" spans="1:10" ht="15" x14ac:dyDescent="0.25">
      <c r="A167" s="478">
        <f t="shared" si="10"/>
        <v>157</v>
      </c>
      <c r="B167" s="479" t="str">
        <f t="shared" si="11"/>
        <v/>
      </c>
      <c r="C167" s="553" t="e">
        <f t="shared" si="12"/>
        <v>#DIV/0!</v>
      </c>
      <c r="D167" s="258" t="e">
        <f t="shared" si="13"/>
        <v>#DIV/0!</v>
      </c>
      <c r="E167" s="556" t="e">
        <f t="shared" si="14"/>
        <v>#DIV/0!</v>
      </c>
      <c r="F167" s="480"/>
      <c r="G167" s="481"/>
      <c r="H167" s="489"/>
      <c r="I167" s="487"/>
      <c r="J167" s="488"/>
    </row>
    <row r="168" spans="1:10" ht="15" x14ac:dyDescent="0.25">
      <c r="A168" s="478">
        <f t="shared" si="10"/>
        <v>158</v>
      </c>
      <c r="B168" s="479" t="str">
        <f t="shared" si="11"/>
        <v/>
      </c>
      <c r="C168" s="553" t="e">
        <f t="shared" si="12"/>
        <v>#DIV/0!</v>
      </c>
      <c r="D168" s="258" t="e">
        <f t="shared" si="13"/>
        <v>#DIV/0!</v>
      </c>
      <c r="E168" s="556" t="e">
        <f t="shared" si="14"/>
        <v>#DIV/0!</v>
      </c>
      <c r="F168" s="480"/>
      <c r="G168" s="481"/>
      <c r="H168" s="489"/>
      <c r="I168" s="487"/>
      <c r="J168" s="488"/>
    </row>
    <row r="169" spans="1:10" ht="15" x14ac:dyDescent="0.25">
      <c r="A169" s="478">
        <f t="shared" si="10"/>
        <v>159</v>
      </c>
      <c r="B169" s="479" t="str">
        <f t="shared" si="11"/>
        <v/>
      </c>
      <c r="C169" s="553" t="e">
        <f t="shared" si="12"/>
        <v>#DIV/0!</v>
      </c>
      <c r="D169" s="258" t="e">
        <f t="shared" si="13"/>
        <v>#DIV/0!</v>
      </c>
      <c r="E169" s="556" t="e">
        <f t="shared" si="14"/>
        <v>#DIV/0!</v>
      </c>
      <c r="F169" s="480"/>
      <c r="G169" s="481"/>
      <c r="H169" s="489"/>
      <c r="I169" s="487"/>
      <c r="J169" s="488"/>
    </row>
    <row r="170" spans="1:10" ht="15" x14ac:dyDescent="0.25">
      <c r="A170" s="478">
        <f t="shared" si="10"/>
        <v>160</v>
      </c>
      <c r="B170" s="479" t="str">
        <f t="shared" si="11"/>
        <v/>
      </c>
      <c r="C170" s="553" t="e">
        <f t="shared" si="12"/>
        <v>#DIV/0!</v>
      </c>
      <c r="D170" s="258" t="e">
        <f t="shared" si="13"/>
        <v>#DIV/0!</v>
      </c>
      <c r="E170" s="556" t="e">
        <f t="shared" si="14"/>
        <v>#DIV/0!</v>
      </c>
      <c r="F170" s="480"/>
      <c r="G170" s="481"/>
      <c r="H170" s="489"/>
      <c r="I170" s="487"/>
      <c r="J170" s="488"/>
    </row>
    <row r="171" spans="1:10" ht="15" x14ac:dyDescent="0.25">
      <c r="A171" s="478">
        <f t="shared" si="10"/>
        <v>161</v>
      </c>
      <c r="B171" s="479" t="str">
        <f t="shared" si="11"/>
        <v/>
      </c>
      <c r="C171" s="553" t="e">
        <f t="shared" si="12"/>
        <v>#DIV/0!</v>
      </c>
      <c r="D171" s="258" t="e">
        <f t="shared" si="13"/>
        <v>#DIV/0!</v>
      </c>
      <c r="E171" s="556" t="e">
        <f t="shared" si="14"/>
        <v>#DIV/0!</v>
      </c>
      <c r="F171" s="480"/>
      <c r="G171" s="481"/>
      <c r="H171" s="489"/>
      <c r="I171" s="487"/>
      <c r="J171" s="488"/>
    </row>
    <row r="172" spans="1:10" ht="15" x14ac:dyDescent="0.25">
      <c r="A172" s="478">
        <f t="shared" si="10"/>
        <v>162</v>
      </c>
      <c r="B172" s="479" t="str">
        <f t="shared" si="11"/>
        <v/>
      </c>
      <c r="C172" s="553" t="e">
        <f t="shared" si="12"/>
        <v>#DIV/0!</v>
      </c>
      <c r="D172" s="258" t="e">
        <f t="shared" si="13"/>
        <v>#DIV/0!</v>
      </c>
      <c r="E172" s="556" t="e">
        <f t="shared" si="14"/>
        <v>#DIV/0!</v>
      </c>
      <c r="F172" s="480"/>
      <c r="G172" s="481"/>
      <c r="H172" s="489"/>
      <c r="I172" s="487"/>
      <c r="J172" s="488"/>
    </row>
    <row r="173" spans="1:10" ht="15" x14ac:dyDescent="0.25">
      <c r="A173" s="478">
        <f t="shared" si="10"/>
        <v>163</v>
      </c>
      <c r="B173" s="479" t="str">
        <f t="shared" si="11"/>
        <v/>
      </c>
      <c r="C173" s="553" t="e">
        <f t="shared" si="12"/>
        <v>#DIV/0!</v>
      </c>
      <c r="D173" s="258" t="e">
        <f t="shared" si="13"/>
        <v>#DIV/0!</v>
      </c>
      <c r="E173" s="556" t="e">
        <f t="shared" si="14"/>
        <v>#DIV/0!</v>
      </c>
      <c r="F173" s="480"/>
      <c r="G173" s="481"/>
      <c r="H173" s="489"/>
      <c r="I173" s="487"/>
      <c r="J173" s="488"/>
    </row>
    <row r="174" spans="1:10" ht="15" x14ac:dyDescent="0.25">
      <c r="A174" s="478">
        <f t="shared" si="10"/>
        <v>164</v>
      </c>
      <c r="B174" s="479" t="str">
        <f t="shared" si="11"/>
        <v/>
      </c>
      <c r="C174" s="553" t="e">
        <f t="shared" si="12"/>
        <v>#DIV/0!</v>
      </c>
      <c r="D174" s="258" t="e">
        <f t="shared" si="13"/>
        <v>#DIV/0!</v>
      </c>
      <c r="E174" s="556" t="e">
        <f t="shared" si="14"/>
        <v>#DIV/0!</v>
      </c>
      <c r="F174" s="480"/>
      <c r="G174" s="481"/>
      <c r="H174" s="489"/>
      <c r="I174" s="487"/>
      <c r="J174" s="488"/>
    </row>
    <row r="175" spans="1:10" ht="15" x14ac:dyDescent="0.25">
      <c r="A175" s="478">
        <f t="shared" si="10"/>
        <v>165</v>
      </c>
      <c r="B175" s="479" t="str">
        <f t="shared" si="11"/>
        <v/>
      </c>
      <c r="C175" s="553" t="e">
        <f t="shared" si="12"/>
        <v>#DIV/0!</v>
      </c>
      <c r="D175" s="258" t="e">
        <f t="shared" si="13"/>
        <v>#DIV/0!</v>
      </c>
      <c r="E175" s="556" t="e">
        <f t="shared" si="14"/>
        <v>#DIV/0!</v>
      </c>
      <c r="F175" s="480"/>
      <c r="G175" s="481"/>
      <c r="H175" s="489"/>
      <c r="I175" s="487"/>
      <c r="J175" s="488"/>
    </row>
    <row r="176" spans="1:10" ht="15" x14ac:dyDescent="0.25">
      <c r="A176" s="478">
        <f t="shared" si="10"/>
        <v>166</v>
      </c>
      <c r="B176" s="479" t="str">
        <f t="shared" si="11"/>
        <v/>
      </c>
      <c r="C176" s="553" t="e">
        <f t="shared" si="12"/>
        <v>#DIV/0!</v>
      </c>
      <c r="D176" s="258" t="e">
        <f t="shared" si="13"/>
        <v>#DIV/0!</v>
      </c>
      <c r="E176" s="556" t="e">
        <f t="shared" si="14"/>
        <v>#DIV/0!</v>
      </c>
      <c r="F176" s="480"/>
      <c r="G176" s="481"/>
      <c r="H176" s="489"/>
      <c r="I176" s="487"/>
      <c r="J176" s="488"/>
    </row>
    <row r="177" spans="1:10" ht="15" x14ac:dyDescent="0.25">
      <c r="A177" s="478">
        <f t="shared" si="10"/>
        <v>167</v>
      </c>
      <c r="B177" s="479" t="str">
        <f t="shared" si="11"/>
        <v/>
      </c>
      <c r="C177" s="553" t="e">
        <f t="shared" si="12"/>
        <v>#DIV/0!</v>
      </c>
      <c r="D177" s="258" t="e">
        <f t="shared" si="13"/>
        <v>#DIV/0!</v>
      </c>
      <c r="E177" s="556" t="e">
        <f t="shared" si="14"/>
        <v>#DIV/0!</v>
      </c>
      <c r="F177" s="480"/>
      <c r="G177" s="481"/>
      <c r="H177" s="489"/>
      <c r="I177" s="487"/>
      <c r="J177" s="488"/>
    </row>
    <row r="178" spans="1:10" ht="15" x14ac:dyDescent="0.25">
      <c r="A178" s="478">
        <f t="shared" si="10"/>
        <v>168</v>
      </c>
      <c r="B178" s="479" t="str">
        <f t="shared" si="11"/>
        <v/>
      </c>
      <c r="C178" s="553" t="e">
        <f t="shared" si="12"/>
        <v>#DIV/0!</v>
      </c>
      <c r="D178" s="258" t="e">
        <f t="shared" si="13"/>
        <v>#DIV/0!</v>
      </c>
      <c r="E178" s="556" t="e">
        <f t="shared" si="14"/>
        <v>#DIV/0!</v>
      </c>
      <c r="F178" s="480"/>
      <c r="G178" s="481"/>
      <c r="H178" s="489"/>
      <c r="I178" s="487"/>
      <c r="J178" s="488"/>
    </row>
    <row r="179" spans="1:10" ht="15" x14ac:dyDescent="0.25">
      <c r="A179" s="478">
        <f t="shared" si="10"/>
        <v>169</v>
      </c>
      <c r="B179" s="479" t="str">
        <f t="shared" si="11"/>
        <v/>
      </c>
      <c r="C179" s="553" t="e">
        <f t="shared" si="12"/>
        <v>#DIV/0!</v>
      </c>
      <c r="D179" s="258" t="e">
        <f t="shared" si="13"/>
        <v>#DIV/0!</v>
      </c>
      <c r="E179" s="556" t="e">
        <f t="shared" si="14"/>
        <v>#DIV/0!</v>
      </c>
      <c r="F179" s="480"/>
      <c r="G179" s="481"/>
      <c r="H179" s="489"/>
      <c r="I179" s="487"/>
      <c r="J179" s="488"/>
    </row>
    <row r="180" spans="1:10" ht="15" x14ac:dyDescent="0.25">
      <c r="A180" s="478">
        <f t="shared" si="10"/>
        <v>170</v>
      </c>
      <c r="B180" s="479" t="str">
        <f t="shared" si="11"/>
        <v/>
      </c>
      <c r="C180" s="553" t="e">
        <f t="shared" si="12"/>
        <v>#DIV/0!</v>
      </c>
      <c r="D180" s="258" t="e">
        <f t="shared" si="13"/>
        <v>#DIV/0!</v>
      </c>
      <c r="E180" s="556" t="e">
        <f t="shared" si="14"/>
        <v>#DIV/0!</v>
      </c>
      <c r="F180" s="480"/>
      <c r="G180" s="481"/>
      <c r="H180" s="489"/>
      <c r="I180" s="487"/>
      <c r="J180" s="488"/>
    </row>
    <row r="181" spans="1:10" ht="15" x14ac:dyDescent="0.25">
      <c r="A181" s="478">
        <f t="shared" si="10"/>
        <v>171</v>
      </c>
      <c r="B181" s="479" t="str">
        <f t="shared" si="11"/>
        <v/>
      </c>
      <c r="C181" s="553" t="e">
        <f t="shared" si="12"/>
        <v>#DIV/0!</v>
      </c>
      <c r="D181" s="258" t="e">
        <f t="shared" si="13"/>
        <v>#DIV/0!</v>
      </c>
      <c r="E181" s="556" t="e">
        <f t="shared" si="14"/>
        <v>#DIV/0!</v>
      </c>
      <c r="F181" s="480"/>
      <c r="G181" s="481"/>
      <c r="H181" s="489"/>
      <c r="I181" s="487"/>
      <c r="J181" s="488"/>
    </row>
    <row r="182" spans="1:10" ht="15" x14ac:dyDescent="0.25">
      <c r="A182" s="478">
        <f t="shared" si="10"/>
        <v>172</v>
      </c>
      <c r="B182" s="479" t="str">
        <f t="shared" si="11"/>
        <v/>
      </c>
      <c r="C182" s="553" t="e">
        <f t="shared" si="12"/>
        <v>#DIV/0!</v>
      </c>
      <c r="D182" s="258" t="e">
        <f t="shared" si="13"/>
        <v>#DIV/0!</v>
      </c>
      <c r="E182" s="556" t="e">
        <f t="shared" si="14"/>
        <v>#DIV/0!</v>
      </c>
      <c r="F182" s="480"/>
      <c r="G182" s="481"/>
      <c r="H182" s="489"/>
      <c r="I182" s="487"/>
      <c r="J182" s="488"/>
    </row>
    <row r="183" spans="1:10" ht="15" x14ac:dyDescent="0.25">
      <c r="A183" s="478">
        <f t="shared" si="10"/>
        <v>173</v>
      </c>
      <c r="B183" s="479" t="str">
        <f t="shared" si="11"/>
        <v/>
      </c>
      <c r="C183" s="553" t="e">
        <f t="shared" si="12"/>
        <v>#DIV/0!</v>
      </c>
      <c r="D183" s="258" t="e">
        <f t="shared" si="13"/>
        <v>#DIV/0!</v>
      </c>
      <c r="E183" s="556" t="e">
        <f t="shared" si="14"/>
        <v>#DIV/0!</v>
      </c>
      <c r="F183" s="480"/>
      <c r="G183" s="481"/>
      <c r="H183" s="489"/>
      <c r="I183" s="487"/>
      <c r="J183" s="488"/>
    </row>
    <row r="184" spans="1:10" ht="15" x14ac:dyDescent="0.25">
      <c r="A184" s="478">
        <f t="shared" si="10"/>
        <v>174</v>
      </c>
      <c r="B184" s="479" t="str">
        <f t="shared" si="11"/>
        <v/>
      </c>
      <c r="C184" s="553" t="e">
        <f t="shared" si="12"/>
        <v>#DIV/0!</v>
      </c>
      <c r="D184" s="258" t="e">
        <f t="shared" si="13"/>
        <v>#DIV/0!</v>
      </c>
      <c r="E184" s="556" t="e">
        <f t="shared" si="14"/>
        <v>#DIV/0!</v>
      </c>
      <c r="F184" s="480"/>
      <c r="G184" s="481"/>
      <c r="H184" s="489"/>
      <c r="I184" s="487"/>
      <c r="J184" s="488"/>
    </row>
    <row r="185" spans="1:10" ht="15" x14ac:dyDescent="0.25">
      <c r="A185" s="478">
        <f t="shared" si="10"/>
        <v>175</v>
      </c>
      <c r="B185" s="479" t="str">
        <f t="shared" si="11"/>
        <v/>
      </c>
      <c r="C185" s="553" t="e">
        <f t="shared" si="12"/>
        <v>#DIV/0!</v>
      </c>
      <c r="D185" s="258" t="e">
        <f t="shared" si="13"/>
        <v>#DIV/0!</v>
      </c>
      <c r="E185" s="556" t="e">
        <f t="shared" si="14"/>
        <v>#DIV/0!</v>
      </c>
      <c r="F185" s="480"/>
      <c r="G185" s="481"/>
      <c r="H185" s="489"/>
      <c r="I185" s="487"/>
      <c r="J185" s="488"/>
    </row>
    <row r="186" spans="1:10" ht="15" x14ac:dyDescent="0.25">
      <c r="A186" s="478">
        <f t="shared" si="10"/>
        <v>176</v>
      </c>
      <c r="B186" s="479" t="str">
        <f t="shared" si="11"/>
        <v/>
      </c>
      <c r="C186" s="553" t="e">
        <f t="shared" si="12"/>
        <v>#DIV/0!</v>
      </c>
      <c r="D186" s="258" t="e">
        <f t="shared" si="13"/>
        <v>#DIV/0!</v>
      </c>
      <c r="E186" s="556" t="e">
        <f t="shared" si="14"/>
        <v>#DIV/0!</v>
      </c>
      <c r="F186" s="480"/>
      <c r="G186" s="481"/>
      <c r="H186" s="489"/>
      <c r="I186" s="487"/>
      <c r="J186" s="488"/>
    </row>
    <row r="187" spans="1:10" ht="15" x14ac:dyDescent="0.25">
      <c r="A187" s="478">
        <f t="shared" si="10"/>
        <v>177</v>
      </c>
      <c r="B187" s="479" t="str">
        <f t="shared" si="11"/>
        <v/>
      </c>
      <c r="C187" s="553" t="e">
        <f t="shared" si="12"/>
        <v>#DIV/0!</v>
      </c>
      <c r="D187" s="258" t="e">
        <f t="shared" si="13"/>
        <v>#DIV/0!</v>
      </c>
      <c r="E187" s="556" t="e">
        <f t="shared" si="14"/>
        <v>#DIV/0!</v>
      </c>
      <c r="F187" s="480"/>
      <c r="G187" s="481"/>
      <c r="H187" s="489"/>
      <c r="I187" s="487"/>
      <c r="J187" s="488"/>
    </row>
    <row r="188" spans="1:10" ht="15" x14ac:dyDescent="0.25">
      <c r="A188" s="478">
        <f t="shared" si="10"/>
        <v>178</v>
      </c>
      <c r="B188" s="479" t="str">
        <f t="shared" si="11"/>
        <v/>
      </c>
      <c r="C188" s="553" t="e">
        <f t="shared" si="12"/>
        <v>#DIV/0!</v>
      </c>
      <c r="D188" s="258" t="e">
        <f t="shared" si="13"/>
        <v>#DIV/0!</v>
      </c>
      <c r="E188" s="556" t="e">
        <f t="shared" si="14"/>
        <v>#DIV/0!</v>
      </c>
      <c r="F188" s="480"/>
      <c r="G188" s="481"/>
      <c r="H188" s="489"/>
      <c r="I188" s="487"/>
      <c r="J188" s="488"/>
    </row>
    <row r="189" spans="1:10" ht="15" x14ac:dyDescent="0.25">
      <c r="A189" s="478">
        <f t="shared" si="10"/>
        <v>179</v>
      </c>
      <c r="B189" s="479" t="str">
        <f t="shared" si="11"/>
        <v/>
      </c>
      <c r="C189" s="553" t="e">
        <f t="shared" si="12"/>
        <v>#DIV/0!</v>
      </c>
      <c r="D189" s="258" t="e">
        <f t="shared" si="13"/>
        <v>#DIV/0!</v>
      </c>
      <c r="E189" s="556" t="e">
        <f t="shared" si="14"/>
        <v>#DIV/0!</v>
      </c>
      <c r="F189" s="480"/>
      <c r="G189" s="481"/>
      <c r="H189" s="489"/>
      <c r="I189" s="487"/>
      <c r="J189" s="488"/>
    </row>
    <row r="190" spans="1:10" ht="15" x14ac:dyDescent="0.25">
      <c r="A190" s="478">
        <f t="shared" si="10"/>
        <v>180</v>
      </c>
      <c r="B190" s="479" t="str">
        <f t="shared" si="11"/>
        <v/>
      </c>
      <c r="C190" s="553" t="e">
        <f t="shared" si="12"/>
        <v>#DIV/0!</v>
      </c>
      <c r="D190" s="258" t="e">
        <f t="shared" si="13"/>
        <v>#DIV/0!</v>
      </c>
      <c r="E190" s="556" t="e">
        <f t="shared" si="14"/>
        <v>#DIV/0!</v>
      </c>
      <c r="F190" s="480"/>
      <c r="G190" s="481"/>
      <c r="H190" s="489"/>
      <c r="I190" s="487"/>
      <c r="J190" s="488"/>
    </row>
    <row r="191" spans="1:10" ht="15" x14ac:dyDescent="0.25">
      <c r="A191" s="478">
        <f t="shared" si="10"/>
        <v>181</v>
      </c>
      <c r="B191" s="479" t="str">
        <f t="shared" si="11"/>
        <v/>
      </c>
      <c r="C191" s="553" t="e">
        <f t="shared" si="12"/>
        <v>#DIV/0!</v>
      </c>
      <c r="D191" s="258" t="e">
        <f t="shared" si="13"/>
        <v>#DIV/0!</v>
      </c>
      <c r="E191" s="556" t="e">
        <f t="shared" si="14"/>
        <v>#DIV/0!</v>
      </c>
      <c r="F191" s="480"/>
      <c r="G191" s="481"/>
      <c r="H191" s="489"/>
      <c r="I191" s="487"/>
      <c r="J191" s="488"/>
    </row>
    <row r="192" spans="1:10" ht="15" x14ac:dyDescent="0.25">
      <c r="A192" s="478">
        <f t="shared" si="10"/>
        <v>182</v>
      </c>
      <c r="B192" s="479" t="str">
        <f t="shared" si="11"/>
        <v/>
      </c>
      <c r="C192" s="553" t="e">
        <f t="shared" si="12"/>
        <v>#DIV/0!</v>
      </c>
      <c r="D192" s="258" t="e">
        <f t="shared" si="13"/>
        <v>#DIV/0!</v>
      </c>
      <c r="E192" s="556" t="e">
        <f t="shared" si="14"/>
        <v>#DIV/0!</v>
      </c>
      <c r="F192" s="480"/>
      <c r="G192" s="481"/>
      <c r="H192" s="489"/>
      <c r="I192" s="487"/>
      <c r="J192" s="488"/>
    </row>
    <row r="193" spans="1:10" ht="15" x14ac:dyDescent="0.25">
      <c r="A193" s="478">
        <f t="shared" si="10"/>
        <v>183</v>
      </c>
      <c r="B193" s="479" t="str">
        <f t="shared" si="11"/>
        <v/>
      </c>
      <c r="C193" s="553" t="e">
        <f t="shared" si="12"/>
        <v>#DIV/0!</v>
      </c>
      <c r="D193" s="258" t="e">
        <f t="shared" si="13"/>
        <v>#DIV/0!</v>
      </c>
      <c r="E193" s="556" t="e">
        <f t="shared" si="14"/>
        <v>#DIV/0!</v>
      </c>
      <c r="F193" s="480"/>
      <c r="G193" s="481"/>
      <c r="H193" s="489"/>
      <c r="I193" s="487"/>
      <c r="J193" s="488"/>
    </row>
    <row r="194" spans="1:10" ht="15" x14ac:dyDescent="0.25">
      <c r="A194" s="478">
        <f t="shared" si="10"/>
        <v>184</v>
      </c>
      <c r="B194" s="479" t="str">
        <f t="shared" si="11"/>
        <v/>
      </c>
      <c r="C194" s="553" t="e">
        <f t="shared" si="12"/>
        <v>#DIV/0!</v>
      </c>
      <c r="D194" s="258" t="e">
        <f t="shared" si="13"/>
        <v>#DIV/0!</v>
      </c>
      <c r="E194" s="556" t="e">
        <f t="shared" si="14"/>
        <v>#DIV/0!</v>
      </c>
      <c r="F194" s="480"/>
      <c r="G194" s="481"/>
      <c r="H194" s="489"/>
      <c r="I194" s="487"/>
      <c r="J194" s="488"/>
    </row>
    <row r="195" spans="1:10" ht="15" x14ac:dyDescent="0.25">
      <c r="A195" s="478">
        <f t="shared" si="10"/>
        <v>185</v>
      </c>
      <c r="B195" s="479" t="str">
        <f t="shared" si="11"/>
        <v/>
      </c>
      <c r="C195" s="553" t="e">
        <f t="shared" si="12"/>
        <v>#DIV/0!</v>
      </c>
      <c r="D195" s="258" t="e">
        <f t="shared" si="13"/>
        <v>#DIV/0!</v>
      </c>
      <c r="E195" s="556" t="e">
        <f t="shared" si="14"/>
        <v>#DIV/0!</v>
      </c>
      <c r="F195" s="480"/>
      <c r="G195" s="481"/>
      <c r="H195" s="489"/>
      <c r="I195" s="487"/>
      <c r="J195" s="488"/>
    </row>
    <row r="196" spans="1:10" ht="15" x14ac:dyDescent="0.25">
      <c r="A196" s="478">
        <f t="shared" si="10"/>
        <v>186</v>
      </c>
      <c r="B196" s="479" t="str">
        <f t="shared" si="11"/>
        <v/>
      </c>
      <c r="C196" s="553" t="e">
        <f t="shared" si="12"/>
        <v>#DIV/0!</v>
      </c>
      <c r="D196" s="258" t="e">
        <f t="shared" si="13"/>
        <v>#DIV/0!</v>
      </c>
      <c r="E196" s="556" t="e">
        <f t="shared" si="14"/>
        <v>#DIV/0!</v>
      </c>
      <c r="F196" s="480"/>
      <c r="G196" s="481"/>
      <c r="H196" s="489"/>
      <c r="I196" s="487"/>
      <c r="J196" s="488"/>
    </row>
    <row r="197" spans="1:10" ht="15" x14ac:dyDescent="0.25">
      <c r="A197" s="478">
        <f t="shared" si="10"/>
        <v>187</v>
      </c>
      <c r="B197" s="479" t="str">
        <f t="shared" si="11"/>
        <v/>
      </c>
      <c r="C197" s="553" t="e">
        <f t="shared" si="12"/>
        <v>#DIV/0!</v>
      </c>
      <c r="D197" s="258" t="e">
        <f t="shared" si="13"/>
        <v>#DIV/0!</v>
      </c>
      <c r="E197" s="556" t="e">
        <f t="shared" si="14"/>
        <v>#DIV/0!</v>
      </c>
      <c r="F197" s="480"/>
      <c r="G197" s="481"/>
      <c r="H197" s="489"/>
      <c r="I197" s="487"/>
      <c r="J197" s="488"/>
    </row>
    <row r="198" spans="1:10" ht="15" x14ac:dyDescent="0.25">
      <c r="A198" s="478">
        <f t="shared" si="10"/>
        <v>188</v>
      </c>
      <c r="B198" s="479" t="str">
        <f t="shared" si="11"/>
        <v/>
      </c>
      <c r="C198" s="553" t="e">
        <f t="shared" si="12"/>
        <v>#DIV/0!</v>
      </c>
      <c r="D198" s="258" t="e">
        <f t="shared" si="13"/>
        <v>#DIV/0!</v>
      </c>
      <c r="E198" s="556" t="e">
        <f t="shared" si="14"/>
        <v>#DIV/0!</v>
      </c>
      <c r="F198" s="480"/>
      <c r="G198" s="481"/>
      <c r="H198" s="489"/>
      <c r="I198" s="487"/>
      <c r="J198" s="488"/>
    </row>
    <row r="199" spans="1:10" ht="15" x14ac:dyDescent="0.25">
      <c r="A199" s="478">
        <f t="shared" si="10"/>
        <v>189</v>
      </c>
      <c r="B199" s="479" t="str">
        <f t="shared" si="11"/>
        <v/>
      </c>
      <c r="C199" s="553" t="e">
        <f t="shared" si="12"/>
        <v>#DIV/0!</v>
      </c>
      <c r="D199" s="258" t="e">
        <f t="shared" si="13"/>
        <v>#DIV/0!</v>
      </c>
      <c r="E199" s="556" t="e">
        <f t="shared" si="14"/>
        <v>#DIV/0!</v>
      </c>
      <c r="F199" s="480"/>
      <c r="G199" s="481"/>
      <c r="H199" s="489"/>
      <c r="I199" s="487"/>
      <c r="J199" s="488"/>
    </row>
    <row r="200" spans="1:10" ht="15" x14ac:dyDescent="0.25">
      <c r="A200" s="478">
        <f t="shared" si="10"/>
        <v>190</v>
      </c>
      <c r="B200" s="479" t="str">
        <f t="shared" si="11"/>
        <v/>
      </c>
      <c r="C200" s="553" t="e">
        <f t="shared" si="12"/>
        <v>#DIV/0!</v>
      </c>
      <c r="D200" s="258" t="e">
        <f t="shared" si="13"/>
        <v>#DIV/0!</v>
      </c>
      <c r="E200" s="556" t="e">
        <f t="shared" si="14"/>
        <v>#DIV/0!</v>
      </c>
      <c r="F200" s="480"/>
      <c r="G200" s="481"/>
      <c r="H200" s="489"/>
      <c r="I200" s="487"/>
      <c r="J200" s="488"/>
    </row>
    <row r="201" spans="1:10" ht="15" x14ac:dyDescent="0.25">
      <c r="A201" s="478">
        <f t="shared" si="10"/>
        <v>191</v>
      </c>
      <c r="B201" s="479" t="str">
        <f t="shared" si="11"/>
        <v/>
      </c>
      <c r="C201" s="553" t="e">
        <f t="shared" si="12"/>
        <v>#DIV/0!</v>
      </c>
      <c r="D201" s="258" t="e">
        <f t="shared" si="13"/>
        <v>#DIV/0!</v>
      </c>
      <c r="E201" s="556" t="e">
        <f t="shared" si="14"/>
        <v>#DIV/0!</v>
      </c>
      <c r="F201" s="480"/>
      <c r="G201" s="481"/>
      <c r="H201" s="489"/>
      <c r="I201" s="487"/>
      <c r="J201" s="488"/>
    </row>
    <row r="202" spans="1:10" ht="15" x14ac:dyDescent="0.25">
      <c r="A202" s="478">
        <f t="shared" si="10"/>
        <v>192</v>
      </c>
      <c r="B202" s="479" t="str">
        <f t="shared" si="11"/>
        <v/>
      </c>
      <c r="C202" s="553" t="e">
        <f t="shared" si="12"/>
        <v>#DIV/0!</v>
      </c>
      <c r="D202" s="258" t="e">
        <f t="shared" si="13"/>
        <v>#DIV/0!</v>
      </c>
      <c r="E202" s="556" t="e">
        <f t="shared" si="14"/>
        <v>#DIV/0!</v>
      </c>
      <c r="F202" s="480"/>
      <c r="G202" s="481"/>
      <c r="H202" s="489"/>
      <c r="I202" s="487"/>
      <c r="J202" s="488"/>
    </row>
    <row r="203" spans="1:10" ht="15" x14ac:dyDescent="0.25">
      <c r="A203" s="478">
        <f t="shared" ref="A203:A266" si="15">A202+1</f>
        <v>193</v>
      </c>
      <c r="B203" s="479" t="str">
        <f t="shared" si="11"/>
        <v/>
      </c>
      <c r="C203" s="553" t="e">
        <f t="shared" si="12"/>
        <v>#DIV/0!</v>
      </c>
      <c r="D203" s="258" t="e">
        <f t="shared" si="13"/>
        <v>#DIV/0!</v>
      </c>
      <c r="E203" s="556" t="e">
        <f t="shared" si="14"/>
        <v>#DIV/0!</v>
      </c>
      <c r="F203" s="480"/>
      <c r="G203" s="481"/>
      <c r="H203" s="489"/>
      <c r="I203" s="487"/>
      <c r="J203" s="488"/>
    </row>
    <row r="204" spans="1:10" ht="15" x14ac:dyDescent="0.25">
      <c r="A204" s="478">
        <f t="shared" si="15"/>
        <v>194</v>
      </c>
      <c r="B204" s="479" t="str">
        <f t="shared" ref="B204:B267" si="16">IF(A204&lt;($C$9+1),B203+(365/C$7),"")</f>
        <v/>
      </c>
      <c r="C204" s="553" t="e">
        <f t="shared" ref="C204:C267" si="17">IF(($E203&gt;$D$8),$D$8,($E203+($E203*$F$6)/12))</f>
        <v>#DIV/0!</v>
      </c>
      <c r="D204" s="258" t="e">
        <f t="shared" ref="D204:D267" si="18">IF(($E203&gt;0),$D203-1,0)</f>
        <v>#DIV/0!</v>
      </c>
      <c r="E204" s="556" t="e">
        <f t="shared" ref="E204:E267" si="19">$E203+($E203*($F$6/$C$7))-$C204</f>
        <v>#DIV/0!</v>
      </c>
      <c r="F204" s="480"/>
      <c r="G204" s="481"/>
      <c r="H204" s="489"/>
      <c r="I204" s="487"/>
      <c r="J204" s="488"/>
    </row>
    <row r="205" spans="1:10" ht="15" x14ac:dyDescent="0.25">
      <c r="A205" s="478">
        <f t="shared" si="15"/>
        <v>195</v>
      </c>
      <c r="B205" s="479" t="str">
        <f t="shared" si="16"/>
        <v/>
      </c>
      <c r="C205" s="553" t="e">
        <f t="shared" si="17"/>
        <v>#DIV/0!</v>
      </c>
      <c r="D205" s="258" t="e">
        <f t="shared" si="18"/>
        <v>#DIV/0!</v>
      </c>
      <c r="E205" s="556" t="e">
        <f t="shared" si="19"/>
        <v>#DIV/0!</v>
      </c>
      <c r="F205" s="480"/>
      <c r="G205" s="481"/>
      <c r="H205" s="489"/>
      <c r="I205" s="487"/>
      <c r="J205" s="488"/>
    </row>
    <row r="206" spans="1:10" ht="15" x14ac:dyDescent="0.25">
      <c r="A206" s="478">
        <f t="shared" si="15"/>
        <v>196</v>
      </c>
      <c r="B206" s="479" t="str">
        <f t="shared" si="16"/>
        <v/>
      </c>
      <c r="C206" s="553" t="e">
        <f t="shared" si="17"/>
        <v>#DIV/0!</v>
      </c>
      <c r="D206" s="258" t="e">
        <f t="shared" si="18"/>
        <v>#DIV/0!</v>
      </c>
      <c r="E206" s="556" t="e">
        <f t="shared" si="19"/>
        <v>#DIV/0!</v>
      </c>
      <c r="F206" s="480"/>
      <c r="G206" s="481"/>
      <c r="H206" s="489"/>
      <c r="I206" s="487"/>
      <c r="J206" s="488"/>
    </row>
    <row r="207" spans="1:10" ht="15" x14ac:dyDescent="0.25">
      <c r="A207" s="478">
        <f t="shared" si="15"/>
        <v>197</v>
      </c>
      <c r="B207" s="479" t="str">
        <f t="shared" si="16"/>
        <v/>
      </c>
      <c r="C207" s="553" t="e">
        <f t="shared" si="17"/>
        <v>#DIV/0!</v>
      </c>
      <c r="D207" s="258" t="e">
        <f t="shared" si="18"/>
        <v>#DIV/0!</v>
      </c>
      <c r="E207" s="556" t="e">
        <f t="shared" si="19"/>
        <v>#DIV/0!</v>
      </c>
      <c r="F207" s="480"/>
      <c r="G207" s="481"/>
      <c r="H207" s="489"/>
      <c r="I207" s="487"/>
      <c r="J207" s="488"/>
    </row>
    <row r="208" spans="1:10" ht="15" x14ac:dyDescent="0.25">
      <c r="A208" s="478">
        <f t="shared" si="15"/>
        <v>198</v>
      </c>
      <c r="B208" s="479" t="str">
        <f t="shared" si="16"/>
        <v/>
      </c>
      <c r="C208" s="553" t="e">
        <f t="shared" si="17"/>
        <v>#DIV/0!</v>
      </c>
      <c r="D208" s="258" t="e">
        <f t="shared" si="18"/>
        <v>#DIV/0!</v>
      </c>
      <c r="E208" s="556" t="e">
        <f t="shared" si="19"/>
        <v>#DIV/0!</v>
      </c>
      <c r="F208" s="480"/>
      <c r="G208" s="481"/>
      <c r="H208" s="489"/>
      <c r="I208" s="487"/>
      <c r="J208" s="488"/>
    </row>
    <row r="209" spans="1:10" ht="15" x14ac:dyDescent="0.25">
      <c r="A209" s="478">
        <f t="shared" si="15"/>
        <v>199</v>
      </c>
      <c r="B209" s="479" t="str">
        <f t="shared" si="16"/>
        <v/>
      </c>
      <c r="C209" s="553" t="e">
        <f t="shared" si="17"/>
        <v>#DIV/0!</v>
      </c>
      <c r="D209" s="258" t="e">
        <f t="shared" si="18"/>
        <v>#DIV/0!</v>
      </c>
      <c r="E209" s="556" t="e">
        <f t="shared" si="19"/>
        <v>#DIV/0!</v>
      </c>
      <c r="F209" s="480"/>
      <c r="G209" s="481"/>
      <c r="H209" s="489"/>
      <c r="I209" s="487"/>
      <c r="J209" s="488"/>
    </row>
    <row r="210" spans="1:10" ht="15" x14ac:dyDescent="0.25">
      <c r="A210" s="478">
        <f t="shared" si="15"/>
        <v>200</v>
      </c>
      <c r="B210" s="479" t="str">
        <f t="shared" si="16"/>
        <v/>
      </c>
      <c r="C210" s="553" t="e">
        <f t="shared" si="17"/>
        <v>#DIV/0!</v>
      </c>
      <c r="D210" s="258" t="e">
        <f t="shared" si="18"/>
        <v>#DIV/0!</v>
      </c>
      <c r="E210" s="556" t="e">
        <f t="shared" si="19"/>
        <v>#DIV/0!</v>
      </c>
      <c r="F210" s="480"/>
      <c r="G210" s="481"/>
      <c r="H210" s="489"/>
      <c r="I210" s="487"/>
      <c r="J210" s="488"/>
    </row>
    <row r="211" spans="1:10" ht="15" x14ac:dyDescent="0.25">
      <c r="A211" s="478">
        <f t="shared" si="15"/>
        <v>201</v>
      </c>
      <c r="B211" s="479" t="str">
        <f t="shared" si="16"/>
        <v/>
      </c>
      <c r="C211" s="553" t="e">
        <f t="shared" si="17"/>
        <v>#DIV/0!</v>
      </c>
      <c r="D211" s="258" t="e">
        <f t="shared" si="18"/>
        <v>#DIV/0!</v>
      </c>
      <c r="E211" s="556" t="e">
        <f t="shared" si="19"/>
        <v>#DIV/0!</v>
      </c>
      <c r="F211" s="480"/>
      <c r="G211" s="481"/>
      <c r="H211" s="489"/>
      <c r="I211" s="487"/>
      <c r="J211" s="488"/>
    </row>
    <row r="212" spans="1:10" ht="15" x14ac:dyDescent="0.25">
      <c r="A212" s="478">
        <f t="shared" si="15"/>
        <v>202</v>
      </c>
      <c r="B212" s="479" t="str">
        <f t="shared" si="16"/>
        <v/>
      </c>
      <c r="C212" s="553" t="e">
        <f t="shared" si="17"/>
        <v>#DIV/0!</v>
      </c>
      <c r="D212" s="258" t="e">
        <f t="shared" si="18"/>
        <v>#DIV/0!</v>
      </c>
      <c r="E212" s="556" t="e">
        <f t="shared" si="19"/>
        <v>#DIV/0!</v>
      </c>
      <c r="F212" s="480"/>
      <c r="G212" s="481"/>
      <c r="H212" s="489"/>
      <c r="I212" s="487"/>
      <c r="J212" s="488"/>
    </row>
    <row r="213" spans="1:10" ht="15" x14ac:dyDescent="0.25">
      <c r="A213" s="478">
        <f t="shared" si="15"/>
        <v>203</v>
      </c>
      <c r="B213" s="479" t="str">
        <f t="shared" si="16"/>
        <v/>
      </c>
      <c r="C213" s="553" t="e">
        <f t="shared" si="17"/>
        <v>#DIV/0!</v>
      </c>
      <c r="D213" s="258" t="e">
        <f t="shared" si="18"/>
        <v>#DIV/0!</v>
      </c>
      <c r="E213" s="556" t="e">
        <f t="shared" si="19"/>
        <v>#DIV/0!</v>
      </c>
      <c r="F213" s="480"/>
      <c r="G213" s="481"/>
      <c r="H213" s="489"/>
      <c r="I213" s="487"/>
      <c r="J213" s="488"/>
    </row>
    <row r="214" spans="1:10" ht="15" x14ac:dyDescent="0.25">
      <c r="A214" s="478">
        <f t="shared" si="15"/>
        <v>204</v>
      </c>
      <c r="B214" s="479" t="str">
        <f t="shared" si="16"/>
        <v/>
      </c>
      <c r="C214" s="553" t="e">
        <f t="shared" si="17"/>
        <v>#DIV/0!</v>
      </c>
      <c r="D214" s="258" t="e">
        <f t="shared" si="18"/>
        <v>#DIV/0!</v>
      </c>
      <c r="E214" s="556" t="e">
        <f t="shared" si="19"/>
        <v>#DIV/0!</v>
      </c>
      <c r="F214" s="480"/>
      <c r="G214" s="481"/>
      <c r="H214" s="489"/>
      <c r="I214" s="487"/>
      <c r="J214" s="488"/>
    </row>
    <row r="215" spans="1:10" ht="15" x14ac:dyDescent="0.25">
      <c r="A215" s="478">
        <f t="shared" si="15"/>
        <v>205</v>
      </c>
      <c r="B215" s="479" t="str">
        <f t="shared" si="16"/>
        <v/>
      </c>
      <c r="C215" s="553" t="e">
        <f t="shared" si="17"/>
        <v>#DIV/0!</v>
      </c>
      <c r="D215" s="258" t="e">
        <f t="shared" si="18"/>
        <v>#DIV/0!</v>
      </c>
      <c r="E215" s="556" t="e">
        <f t="shared" si="19"/>
        <v>#DIV/0!</v>
      </c>
      <c r="F215" s="480"/>
      <c r="G215" s="481"/>
      <c r="H215" s="489"/>
      <c r="I215" s="487"/>
      <c r="J215" s="488"/>
    </row>
    <row r="216" spans="1:10" ht="15" x14ac:dyDescent="0.25">
      <c r="A216" s="478">
        <f t="shared" si="15"/>
        <v>206</v>
      </c>
      <c r="B216" s="479" t="str">
        <f t="shared" si="16"/>
        <v/>
      </c>
      <c r="C216" s="553" t="e">
        <f t="shared" si="17"/>
        <v>#DIV/0!</v>
      </c>
      <c r="D216" s="258" t="e">
        <f t="shared" si="18"/>
        <v>#DIV/0!</v>
      </c>
      <c r="E216" s="556" t="e">
        <f t="shared" si="19"/>
        <v>#DIV/0!</v>
      </c>
      <c r="F216" s="480"/>
      <c r="G216" s="481"/>
      <c r="H216" s="489"/>
      <c r="I216" s="487"/>
      <c r="J216" s="488"/>
    </row>
    <row r="217" spans="1:10" ht="15" x14ac:dyDescent="0.25">
      <c r="A217" s="478">
        <f t="shared" si="15"/>
        <v>207</v>
      </c>
      <c r="B217" s="479" t="str">
        <f t="shared" si="16"/>
        <v/>
      </c>
      <c r="C217" s="553" t="e">
        <f t="shared" si="17"/>
        <v>#DIV/0!</v>
      </c>
      <c r="D217" s="258" t="e">
        <f t="shared" si="18"/>
        <v>#DIV/0!</v>
      </c>
      <c r="E217" s="556" t="e">
        <f t="shared" si="19"/>
        <v>#DIV/0!</v>
      </c>
      <c r="F217" s="480"/>
      <c r="G217" s="481"/>
      <c r="H217" s="489"/>
      <c r="I217" s="487"/>
      <c r="J217" s="488"/>
    </row>
    <row r="218" spans="1:10" ht="15" x14ac:dyDescent="0.25">
      <c r="A218" s="478">
        <f t="shared" si="15"/>
        <v>208</v>
      </c>
      <c r="B218" s="479" t="str">
        <f t="shared" si="16"/>
        <v/>
      </c>
      <c r="C218" s="553" t="e">
        <f t="shared" si="17"/>
        <v>#DIV/0!</v>
      </c>
      <c r="D218" s="258" t="e">
        <f t="shared" si="18"/>
        <v>#DIV/0!</v>
      </c>
      <c r="E218" s="556" t="e">
        <f t="shared" si="19"/>
        <v>#DIV/0!</v>
      </c>
      <c r="F218" s="480"/>
      <c r="G218" s="481"/>
      <c r="H218" s="489"/>
      <c r="I218" s="487"/>
      <c r="J218" s="488"/>
    </row>
    <row r="219" spans="1:10" ht="15" x14ac:dyDescent="0.25">
      <c r="A219" s="478">
        <f t="shared" si="15"/>
        <v>209</v>
      </c>
      <c r="B219" s="479" t="str">
        <f t="shared" si="16"/>
        <v/>
      </c>
      <c r="C219" s="553" t="e">
        <f t="shared" si="17"/>
        <v>#DIV/0!</v>
      </c>
      <c r="D219" s="258" t="e">
        <f t="shared" si="18"/>
        <v>#DIV/0!</v>
      </c>
      <c r="E219" s="556" t="e">
        <f t="shared" si="19"/>
        <v>#DIV/0!</v>
      </c>
      <c r="F219" s="480"/>
      <c r="G219" s="481"/>
      <c r="H219" s="489"/>
      <c r="I219" s="487"/>
      <c r="J219" s="488"/>
    </row>
    <row r="220" spans="1:10" ht="15" x14ac:dyDescent="0.25">
      <c r="A220" s="478">
        <f t="shared" si="15"/>
        <v>210</v>
      </c>
      <c r="B220" s="479" t="str">
        <f t="shared" si="16"/>
        <v/>
      </c>
      <c r="C220" s="553" t="e">
        <f t="shared" si="17"/>
        <v>#DIV/0!</v>
      </c>
      <c r="D220" s="258" t="e">
        <f t="shared" si="18"/>
        <v>#DIV/0!</v>
      </c>
      <c r="E220" s="556" t="e">
        <f t="shared" si="19"/>
        <v>#DIV/0!</v>
      </c>
      <c r="F220" s="480"/>
      <c r="G220" s="481"/>
      <c r="H220" s="489"/>
      <c r="I220" s="487"/>
      <c r="J220" s="488"/>
    </row>
    <row r="221" spans="1:10" ht="15" x14ac:dyDescent="0.25">
      <c r="A221" s="478">
        <f t="shared" si="15"/>
        <v>211</v>
      </c>
      <c r="B221" s="479" t="str">
        <f t="shared" si="16"/>
        <v/>
      </c>
      <c r="C221" s="553" t="e">
        <f t="shared" si="17"/>
        <v>#DIV/0!</v>
      </c>
      <c r="D221" s="258" t="e">
        <f t="shared" si="18"/>
        <v>#DIV/0!</v>
      </c>
      <c r="E221" s="556" t="e">
        <f t="shared" si="19"/>
        <v>#DIV/0!</v>
      </c>
      <c r="F221" s="480"/>
      <c r="G221" s="481"/>
      <c r="H221" s="489"/>
      <c r="I221" s="487"/>
      <c r="J221" s="488"/>
    </row>
    <row r="222" spans="1:10" ht="15" x14ac:dyDescent="0.25">
      <c r="A222" s="478">
        <f t="shared" si="15"/>
        <v>212</v>
      </c>
      <c r="B222" s="479" t="str">
        <f t="shared" si="16"/>
        <v/>
      </c>
      <c r="C222" s="553" t="e">
        <f t="shared" si="17"/>
        <v>#DIV/0!</v>
      </c>
      <c r="D222" s="258" t="e">
        <f t="shared" si="18"/>
        <v>#DIV/0!</v>
      </c>
      <c r="E222" s="556" t="e">
        <f t="shared" si="19"/>
        <v>#DIV/0!</v>
      </c>
      <c r="F222" s="480"/>
      <c r="G222" s="481"/>
      <c r="H222" s="489"/>
      <c r="I222" s="487"/>
      <c r="J222" s="488"/>
    </row>
    <row r="223" spans="1:10" ht="15" x14ac:dyDescent="0.25">
      <c r="A223" s="478">
        <f t="shared" si="15"/>
        <v>213</v>
      </c>
      <c r="B223" s="479" t="str">
        <f t="shared" si="16"/>
        <v/>
      </c>
      <c r="C223" s="553" t="e">
        <f t="shared" si="17"/>
        <v>#DIV/0!</v>
      </c>
      <c r="D223" s="258" t="e">
        <f t="shared" si="18"/>
        <v>#DIV/0!</v>
      </c>
      <c r="E223" s="556" t="e">
        <f t="shared" si="19"/>
        <v>#DIV/0!</v>
      </c>
      <c r="F223" s="480"/>
      <c r="G223" s="481"/>
      <c r="H223" s="489"/>
      <c r="I223" s="487"/>
      <c r="J223" s="488"/>
    </row>
    <row r="224" spans="1:10" ht="15" x14ac:dyDescent="0.25">
      <c r="A224" s="478">
        <f t="shared" si="15"/>
        <v>214</v>
      </c>
      <c r="B224" s="479" t="str">
        <f t="shared" si="16"/>
        <v/>
      </c>
      <c r="C224" s="553" t="e">
        <f t="shared" si="17"/>
        <v>#DIV/0!</v>
      </c>
      <c r="D224" s="258" t="e">
        <f t="shared" si="18"/>
        <v>#DIV/0!</v>
      </c>
      <c r="E224" s="556" t="e">
        <f t="shared" si="19"/>
        <v>#DIV/0!</v>
      </c>
      <c r="F224" s="480"/>
      <c r="G224" s="481"/>
      <c r="H224" s="489"/>
      <c r="I224" s="487"/>
      <c r="J224" s="488"/>
    </row>
    <row r="225" spans="1:10" ht="15" x14ac:dyDescent="0.25">
      <c r="A225" s="478">
        <f t="shared" si="15"/>
        <v>215</v>
      </c>
      <c r="B225" s="479" t="str">
        <f t="shared" si="16"/>
        <v/>
      </c>
      <c r="C225" s="553" t="e">
        <f t="shared" si="17"/>
        <v>#DIV/0!</v>
      </c>
      <c r="D225" s="258" t="e">
        <f t="shared" si="18"/>
        <v>#DIV/0!</v>
      </c>
      <c r="E225" s="556" t="e">
        <f t="shared" si="19"/>
        <v>#DIV/0!</v>
      </c>
      <c r="F225" s="480"/>
      <c r="G225" s="481"/>
      <c r="H225" s="489"/>
      <c r="I225" s="487"/>
      <c r="J225" s="488"/>
    </row>
    <row r="226" spans="1:10" ht="15" x14ac:dyDescent="0.25">
      <c r="A226" s="478">
        <f t="shared" si="15"/>
        <v>216</v>
      </c>
      <c r="B226" s="479" t="str">
        <f t="shared" si="16"/>
        <v/>
      </c>
      <c r="C226" s="553" t="e">
        <f t="shared" si="17"/>
        <v>#DIV/0!</v>
      </c>
      <c r="D226" s="258" t="e">
        <f t="shared" si="18"/>
        <v>#DIV/0!</v>
      </c>
      <c r="E226" s="556" t="e">
        <f t="shared" si="19"/>
        <v>#DIV/0!</v>
      </c>
      <c r="F226" s="480"/>
      <c r="G226" s="481"/>
      <c r="H226" s="489"/>
      <c r="I226" s="487"/>
      <c r="J226" s="488"/>
    </row>
    <row r="227" spans="1:10" ht="15" x14ac:dyDescent="0.25">
      <c r="A227" s="478">
        <f t="shared" si="15"/>
        <v>217</v>
      </c>
      <c r="B227" s="479" t="str">
        <f t="shared" si="16"/>
        <v/>
      </c>
      <c r="C227" s="553" t="e">
        <f t="shared" si="17"/>
        <v>#DIV/0!</v>
      </c>
      <c r="D227" s="258" t="e">
        <f t="shared" si="18"/>
        <v>#DIV/0!</v>
      </c>
      <c r="E227" s="556" t="e">
        <f t="shared" si="19"/>
        <v>#DIV/0!</v>
      </c>
      <c r="F227" s="480"/>
      <c r="G227" s="481"/>
      <c r="H227" s="489"/>
      <c r="I227" s="487"/>
      <c r="J227" s="488"/>
    </row>
    <row r="228" spans="1:10" ht="15" x14ac:dyDescent="0.25">
      <c r="A228" s="478">
        <f t="shared" si="15"/>
        <v>218</v>
      </c>
      <c r="B228" s="479" t="str">
        <f t="shared" si="16"/>
        <v/>
      </c>
      <c r="C228" s="553" t="e">
        <f t="shared" si="17"/>
        <v>#DIV/0!</v>
      </c>
      <c r="D228" s="258" t="e">
        <f t="shared" si="18"/>
        <v>#DIV/0!</v>
      </c>
      <c r="E228" s="556" t="e">
        <f t="shared" si="19"/>
        <v>#DIV/0!</v>
      </c>
      <c r="F228" s="480"/>
      <c r="G228" s="481"/>
      <c r="H228" s="489"/>
      <c r="I228" s="487"/>
      <c r="J228" s="488"/>
    </row>
    <row r="229" spans="1:10" ht="15" x14ac:dyDescent="0.25">
      <c r="A229" s="478">
        <f t="shared" si="15"/>
        <v>219</v>
      </c>
      <c r="B229" s="479" t="str">
        <f t="shared" si="16"/>
        <v/>
      </c>
      <c r="C229" s="553" t="e">
        <f t="shared" si="17"/>
        <v>#DIV/0!</v>
      </c>
      <c r="D229" s="258" t="e">
        <f t="shared" si="18"/>
        <v>#DIV/0!</v>
      </c>
      <c r="E229" s="556" t="e">
        <f t="shared" si="19"/>
        <v>#DIV/0!</v>
      </c>
      <c r="F229" s="480"/>
      <c r="G229" s="481"/>
      <c r="H229" s="489"/>
      <c r="I229" s="487"/>
      <c r="J229" s="488"/>
    </row>
    <row r="230" spans="1:10" ht="15" x14ac:dyDescent="0.25">
      <c r="A230" s="478">
        <f t="shared" si="15"/>
        <v>220</v>
      </c>
      <c r="B230" s="479" t="str">
        <f t="shared" si="16"/>
        <v/>
      </c>
      <c r="C230" s="553" t="e">
        <f t="shared" si="17"/>
        <v>#DIV/0!</v>
      </c>
      <c r="D230" s="258" t="e">
        <f t="shared" si="18"/>
        <v>#DIV/0!</v>
      </c>
      <c r="E230" s="556" t="e">
        <f t="shared" si="19"/>
        <v>#DIV/0!</v>
      </c>
      <c r="F230" s="480"/>
      <c r="G230" s="481"/>
      <c r="H230" s="489"/>
      <c r="I230" s="487"/>
      <c r="J230" s="488"/>
    </row>
    <row r="231" spans="1:10" ht="15" x14ac:dyDescent="0.25">
      <c r="A231" s="478">
        <f t="shared" si="15"/>
        <v>221</v>
      </c>
      <c r="B231" s="479" t="str">
        <f t="shared" si="16"/>
        <v/>
      </c>
      <c r="C231" s="553" t="e">
        <f t="shared" si="17"/>
        <v>#DIV/0!</v>
      </c>
      <c r="D231" s="258" t="e">
        <f t="shared" si="18"/>
        <v>#DIV/0!</v>
      </c>
      <c r="E231" s="556" t="e">
        <f t="shared" si="19"/>
        <v>#DIV/0!</v>
      </c>
      <c r="F231" s="480"/>
      <c r="G231" s="481"/>
      <c r="H231" s="489"/>
      <c r="I231" s="487"/>
      <c r="J231" s="488"/>
    </row>
    <row r="232" spans="1:10" ht="15" x14ac:dyDescent="0.25">
      <c r="A232" s="478">
        <f t="shared" si="15"/>
        <v>222</v>
      </c>
      <c r="B232" s="479" t="str">
        <f t="shared" si="16"/>
        <v/>
      </c>
      <c r="C232" s="553" t="e">
        <f t="shared" si="17"/>
        <v>#DIV/0!</v>
      </c>
      <c r="D232" s="258" t="e">
        <f t="shared" si="18"/>
        <v>#DIV/0!</v>
      </c>
      <c r="E232" s="556" t="e">
        <f t="shared" si="19"/>
        <v>#DIV/0!</v>
      </c>
      <c r="F232" s="480"/>
      <c r="G232" s="481"/>
      <c r="H232" s="489"/>
      <c r="I232" s="487"/>
      <c r="J232" s="488"/>
    </row>
    <row r="233" spans="1:10" ht="15" x14ac:dyDescent="0.25">
      <c r="A233" s="478">
        <f t="shared" si="15"/>
        <v>223</v>
      </c>
      <c r="B233" s="479" t="str">
        <f t="shared" si="16"/>
        <v/>
      </c>
      <c r="C233" s="553" t="e">
        <f t="shared" si="17"/>
        <v>#DIV/0!</v>
      </c>
      <c r="D233" s="258" t="e">
        <f t="shared" si="18"/>
        <v>#DIV/0!</v>
      </c>
      <c r="E233" s="556" t="e">
        <f t="shared" si="19"/>
        <v>#DIV/0!</v>
      </c>
      <c r="F233" s="480"/>
      <c r="G233" s="481"/>
      <c r="H233" s="489"/>
      <c r="I233" s="487"/>
      <c r="J233" s="488"/>
    </row>
    <row r="234" spans="1:10" ht="15" x14ac:dyDescent="0.25">
      <c r="A234" s="478">
        <f t="shared" si="15"/>
        <v>224</v>
      </c>
      <c r="B234" s="479" t="str">
        <f t="shared" si="16"/>
        <v/>
      </c>
      <c r="C234" s="553" t="e">
        <f t="shared" si="17"/>
        <v>#DIV/0!</v>
      </c>
      <c r="D234" s="258" t="e">
        <f t="shared" si="18"/>
        <v>#DIV/0!</v>
      </c>
      <c r="E234" s="556" t="e">
        <f t="shared" si="19"/>
        <v>#DIV/0!</v>
      </c>
      <c r="F234" s="480"/>
      <c r="G234" s="481"/>
      <c r="H234" s="489"/>
      <c r="I234" s="487"/>
      <c r="J234" s="488"/>
    </row>
    <row r="235" spans="1:10" ht="15" x14ac:dyDescent="0.25">
      <c r="A235" s="478">
        <f t="shared" si="15"/>
        <v>225</v>
      </c>
      <c r="B235" s="479" t="str">
        <f t="shared" si="16"/>
        <v/>
      </c>
      <c r="C235" s="553" t="e">
        <f t="shared" si="17"/>
        <v>#DIV/0!</v>
      </c>
      <c r="D235" s="258" t="e">
        <f t="shared" si="18"/>
        <v>#DIV/0!</v>
      </c>
      <c r="E235" s="556" t="e">
        <f t="shared" si="19"/>
        <v>#DIV/0!</v>
      </c>
      <c r="F235" s="480"/>
      <c r="G235" s="481"/>
      <c r="H235" s="489"/>
      <c r="I235" s="487"/>
      <c r="J235" s="488"/>
    </row>
    <row r="236" spans="1:10" ht="15" x14ac:dyDescent="0.25">
      <c r="A236" s="478">
        <f t="shared" si="15"/>
        <v>226</v>
      </c>
      <c r="B236" s="479" t="str">
        <f t="shared" si="16"/>
        <v/>
      </c>
      <c r="C236" s="553" t="e">
        <f t="shared" si="17"/>
        <v>#DIV/0!</v>
      </c>
      <c r="D236" s="258" t="e">
        <f t="shared" si="18"/>
        <v>#DIV/0!</v>
      </c>
      <c r="E236" s="556" t="e">
        <f t="shared" si="19"/>
        <v>#DIV/0!</v>
      </c>
      <c r="F236" s="480"/>
      <c r="G236" s="481"/>
      <c r="H236" s="489"/>
      <c r="I236" s="487"/>
      <c r="J236" s="488"/>
    </row>
    <row r="237" spans="1:10" ht="15" x14ac:dyDescent="0.25">
      <c r="A237" s="478">
        <f t="shared" si="15"/>
        <v>227</v>
      </c>
      <c r="B237" s="479" t="str">
        <f t="shared" si="16"/>
        <v/>
      </c>
      <c r="C237" s="553" t="e">
        <f t="shared" si="17"/>
        <v>#DIV/0!</v>
      </c>
      <c r="D237" s="258" t="e">
        <f t="shared" si="18"/>
        <v>#DIV/0!</v>
      </c>
      <c r="E237" s="556" t="e">
        <f t="shared" si="19"/>
        <v>#DIV/0!</v>
      </c>
      <c r="F237" s="480"/>
      <c r="G237" s="481"/>
      <c r="H237" s="489"/>
      <c r="I237" s="487"/>
      <c r="J237" s="488"/>
    </row>
    <row r="238" spans="1:10" ht="15" x14ac:dyDescent="0.25">
      <c r="A238" s="478">
        <f t="shared" si="15"/>
        <v>228</v>
      </c>
      <c r="B238" s="479" t="str">
        <f t="shared" si="16"/>
        <v/>
      </c>
      <c r="C238" s="553" t="e">
        <f t="shared" si="17"/>
        <v>#DIV/0!</v>
      </c>
      <c r="D238" s="258" t="e">
        <f t="shared" si="18"/>
        <v>#DIV/0!</v>
      </c>
      <c r="E238" s="556" t="e">
        <f t="shared" si="19"/>
        <v>#DIV/0!</v>
      </c>
      <c r="F238" s="480"/>
      <c r="G238" s="481"/>
      <c r="H238" s="489"/>
      <c r="I238" s="487"/>
      <c r="J238" s="488"/>
    </row>
    <row r="239" spans="1:10" ht="15" x14ac:dyDescent="0.25">
      <c r="A239" s="478">
        <f t="shared" si="15"/>
        <v>229</v>
      </c>
      <c r="B239" s="479" t="str">
        <f t="shared" si="16"/>
        <v/>
      </c>
      <c r="C239" s="553" t="e">
        <f t="shared" si="17"/>
        <v>#DIV/0!</v>
      </c>
      <c r="D239" s="258" t="e">
        <f t="shared" si="18"/>
        <v>#DIV/0!</v>
      </c>
      <c r="E239" s="556" t="e">
        <f t="shared" si="19"/>
        <v>#DIV/0!</v>
      </c>
      <c r="F239" s="480"/>
      <c r="G239" s="481"/>
      <c r="H239" s="489"/>
      <c r="I239" s="487"/>
      <c r="J239" s="488"/>
    </row>
    <row r="240" spans="1:10" ht="15" x14ac:dyDescent="0.25">
      <c r="A240" s="478">
        <f t="shared" si="15"/>
        <v>230</v>
      </c>
      <c r="B240" s="479" t="str">
        <f t="shared" si="16"/>
        <v/>
      </c>
      <c r="C240" s="553" t="e">
        <f t="shared" si="17"/>
        <v>#DIV/0!</v>
      </c>
      <c r="D240" s="258" t="e">
        <f t="shared" si="18"/>
        <v>#DIV/0!</v>
      </c>
      <c r="E240" s="556" t="e">
        <f t="shared" si="19"/>
        <v>#DIV/0!</v>
      </c>
      <c r="F240" s="480"/>
      <c r="G240" s="481"/>
      <c r="H240" s="489"/>
      <c r="I240" s="487"/>
      <c r="J240" s="488"/>
    </row>
    <row r="241" spans="1:10" ht="15" x14ac:dyDescent="0.25">
      <c r="A241" s="478">
        <f t="shared" si="15"/>
        <v>231</v>
      </c>
      <c r="B241" s="479" t="str">
        <f t="shared" si="16"/>
        <v/>
      </c>
      <c r="C241" s="553" t="e">
        <f t="shared" si="17"/>
        <v>#DIV/0!</v>
      </c>
      <c r="D241" s="258" t="e">
        <f t="shared" si="18"/>
        <v>#DIV/0!</v>
      </c>
      <c r="E241" s="556" t="e">
        <f t="shared" si="19"/>
        <v>#DIV/0!</v>
      </c>
      <c r="F241" s="480"/>
      <c r="G241" s="481"/>
      <c r="H241" s="489"/>
      <c r="I241" s="487"/>
      <c r="J241" s="488"/>
    </row>
    <row r="242" spans="1:10" ht="15" x14ac:dyDescent="0.25">
      <c r="A242" s="478">
        <f t="shared" si="15"/>
        <v>232</v>
      </c>
      <c r="B242" s="479" t="str">
        <f t="shared" si="16"/>
        <v/>
      </c>
      <c r="C242" s="553" t="e">
        <f t="shared" si="17"/>
        <v>#DIV/0!</v>
      </c>
      <c r="D242" s="258" t="e">
        <f t="shared" si="18"/>
        <v>#DIV/0!</v>
      </c>
      <c r="E242" s="556" t="e">
        <f t="shared" si="19"/>
        <v>#DIV/0!</v>
      </c>
      <c r="F242" s="480"/>
      <c r="G242" s="481"/>
      <c r="H242" s="489"/>
      <c r="I242" s="487"/>
      <c r="J242" s="488"/>
    </row>
    <row r="243" spans="1:10" ht="15" x14ac:dyDescent="0.25">
      <c r="A243" s="478">
        <f t="shared" si="15"/>
        <v>233</v>
      </c>
      <c r="B243" s="479" t="str">
        <f t="shared" si="16"/>
        <v/>
      </c>
      <c r="C243" s="553" t="e">
        <f t="shared" si="17"/>
        <v>#DIV/0!</v>
      </c>
      <c r="D243" s="258" t="e">
        <f t="shared" si="18"/>
        <v>#DIV/0!</v>
      </c>
      <c r="E243" s="556" t="e">
        <f t="shared" si="19"/>
        <v>#DIV/0!</v>
      </c>
      <c r="F243" s="480"/>
      <c r="G243" s="481"/>
      <c r="H243" s="489"/>
      <c r="I243" s="487"/>
      <c r="J243" s="488"/>
    </row>
    <row r="244" spans="1:10" ht="15" x14ac:dyDescent="0.25">
      <c r="A244" s="478">
        <f t="shared" si="15"/>
        <v>234</v>
      </c>
      <c r="B244" s="479" t="str">
        <f t="shared" si="16"/>
        <v/>
      </c>
      <c r="C244" s="553" t="e">
        <f t="shared" si="17"/>
        <v>#DIV/0!</v>
      </c>
      <c r="D244" s="258" t="e">
        <f t="shared" si="18"/>
        <v>#DIV/0!</v>
      </c>
      <c r="E244" s="556" t="e">
        <f t="shared" si="19"/>
        <v>#DIV/0!</v>
      </c>
      <c r="F244" s="480"/>
      <c r="G244" s="481"/>
      <c r="H244" s="489"/>
      <c r="I244" s="487"/>
      <c r="J244" s="488"/>
    </row>
    <row r="245" spans="1:10" ht="15" x14ac:dyDescent="0.25">
      <c r="A245" s="478">
        <f t="shared" si="15"/>
        <v>235</v>
      </c>
      <c r="B245" s="479" t="str">
        <f t="shared" si="16"/>
        <v/>
      </c>
      <c r="C245" s="553" t="e">
        <f t="shared" si="17"/>
        <v>#DIV/0!</v>
      </c>
      <c r="D245" s="258" t="e">
        <f t="shared" si="18"/>
        <v>#DIV/0!</v>
      </c>
      <c r="E245" s="556" t="e">
        <f t="shared" si="19"/>
        <v>#DIV/0!</v>
      </c>
      <c r="F245" s="480"/>
      <c r="G245" s="481"/>
      <c r="H245" s="489"/>
      <c r="I245" s="487"/>
      <c r="J245" s="488"/>
    </row>
    <row r="246" spans="1:10" ht="15" x14ac:dyDescent="0.25">
      <c r="A246" s="478">
        <f t="shared" si="15"/>
        <v>236</v>
      </c>
      <c r="B246" s="479" t="str">
        <f t="shared" si="16"/>
        <v/>
      </c>
      <c r="C246" s="553" t="e">
        <f t="shared" si="17"/>
        <v>#DIV/0!</v>
      </c>
      <c r="D246" s="258" t="e">
        <f t="shared" si="18"/>
        <v>#DIV/0!</v>
      </c>
      <c r="E246" s="556" t="e">
        <f t="shared" si="19"/>
        <v>#DIV/0!</v>
      </c>
      <c r="F246" s="480"/>
      <c r="G246" s="481"/>
      <c r="H246" s="489"/>
      <c r="I246" s="487"/>
      <c r="J246" s="488"/>
    </row>
    <row r="247" spans="1:10" ht="15" x14ac:dyDescent="0.25">
      <c r="A247" s="478">
        <f t="shared" si="15"/>
        <v>237</v>
      </c>
      <c r="B247" s="479" t="str">
        <f t="shared" si="16"/>
        <v/>
      </c>
      <c r="C247" s="553" t="e">
        <f t="shared" si="17"/>
        <v>#DIV/0!</v>
      </c>
      <c r="D247" s="258" t="e">
        <f t="shared" si="18"/>
        <v>#DIV/0!</v>
      </c>
      <c r="E247" s="556" t="e">
        <f t="shared" si="19"/>
        <v>#DIV/0!</v>
      </c>
      <c r="F247" s="480"/>
      <c r="G247" s="481"/>
      <c r="H247" s="489"/>
      <c r="I247" s="487"/>
      <c r="J247" s="488"/>
    </row>
    <row r="248" spans="1:10" ht="15" x14ac:dyDescent="0.25">
      <c r="A248" s="478">
        <f t="shared" si="15"/>
        <v>238</v>
      </c>
      <c r="B248" s="479" t="str">
        <f t="shared" si="16"/>
        <v/>
      </c>
      <c r="C248" s="553" t="e">
        <f t="shared" si="17"/>
        <v>#DIV/0!</v>
      </c>
      <c r="D248" s="258" t="e">
        <f t="shared" si="18"/>
        <v>#DIV/0!</v>
      </c>
      <c r="E248" s="556" t="e">
        <f t="shared" si="19"/>
        <v>#DIV/0!</v>
      </c>
      <c r="F248" s="480"/>
      <c r="G248" s="481"/>
      <c r="H248" s="489"/>
      <c r="I248" s="487"/>
      <c r="J248" s="488"/>
    </row>
    <row r="249" spans="1:10" ht="15" x14ac:dyDescent="0.25">
      <c r="A249" s="478">
        <f t="shared" si="15"/>
        <v>239</v>
      </c>
      <c r="B249" s="479" t="str">
        <f t="shared" si="16"/>
        <v/>
      </c>
      <c r="C249" s="553" t="e">
        <f t="shared" si="17"/>
        <v>#DIV/0!</v>
      </c>
      <c r="D249" s="258" t="e">
        <f t="shared" si="18"/>
        <v>#DIV/0!</v>
      </c>
      <c r="E249" s="556" t="e">
        <f t="shared" si="19"/>
        <v>#DIV/0!</v>
      </c>
      <c r="F249" s="480"/>
      <c r="G249" s="481"/>
      <c r="H249" s="489"/>
      <c r="I249" s="487"/>
      <c r="J249" s="488"/>
    </row>
    <row r="250" spans="1:10" ht="15" x14ac:dyDescent="0.25">
      <c r="A250" s="478">
        <f t="shared" si="15"/>
        <v>240</v>
      </c>
      <c r="B250" s="479" t="str">
        <f t="shared" si="16"/>
        <v/>
      </c>
      <c r="C250" s="553" t="e">
        <f t="shared" si="17"/>
        <v>#DIV/0!</v>
      </c>
      <c r="D250" s="258" t="e">
        <f t="shared" si="18"/>
        <v>#DIV/0!</v>
      </c>
      <c r="E250" s="556" t="e">
        <f t="shared" si="19"/>
        <v>#DIV/0!</v>
      </c>
      <c r="F250" s="480"/>
      <c r="G250" s="481"/>
      <c r="H250" s="489"/>
      <c r="I250" s="487"/>
      <c r="J250" s="488"/>
    </row>
    <row r="251" spans="1:10" ht="15" x14ac:dyDescent="0.25">
      <c r="A251" s="478">
        <f t="shared" si="15"/>
        <v>241</v>
      </c>
      <c r="B251" s="479" t="str">
        <f t="shared" si="16"/>
        <v/>
      </c>
      <c r="C251" s="553" t="e">
        <f t="shared" si="17"/>
        <v>#DIV/0!</v>
      </c>
      <c r="D251" s="258" t="e">
        <f t="shared" si="18"/>
        <v>#DIV/0!</v>
      </c>
      <c r="E251" s="556" t="e">
        <f t="shared" si="19"/>
        <v>#DIV/0!</v>
      </c>
      <c r="F251" s="480"/>
      <c r="G251" s="481"/>
      <c r="H251" s="489"/>
      <c r="I251" s="487"/>
      <c r="J251" s="488"/>
    </row>
    <row r="252" spans="1:10" ht="15" x14ac:dyDescent="0.25">
      <c r="A252" s="478">
        <f t="shared" si="15"/>
        <v>242</v>
      </c>
      <c r="B252" s="479" t="str">
        <f t="shared" si="16"/>
        <v/>
      </c>
      <c r="C252" s="553" t="e">
        <f t="shared" si="17"/>
        <v>#DIV/0!</v>
      </c>
      <c r="D252" s="258" t="e">
        <f t="shared" si="18"/>
        <v>#DIV/0!</v>
      </c>
      <c r="E252" s="556" t="e">
        <f t="shared" si="19"/>
        <v>#DIV/0!</v>
      </c>
      <c r="F252" s="480"/>
      <c r="G252" s="481"/>
      <c r="H252" s="489"/>
      <c r="I252" s="487"/>
      <c r="J252" s="488"/>
    </row>
    <row r="253" spans="1:10" ht="15" x14ac:dyDescent="0.25">
      <c r="A253" s="478">
        <f t="shared" si="15"/>
        <v>243</v>
      </c>
      <c r="B253" s="479" t="str">
        <f t="shared" si="16"/>
        <v/>
      </c>
      <c r="C253" s="553" t="e">
        <f t="shared" si="17"/>
        <v>#DIV/0!</v>
      </c>
      <c r="D253" s="258" t="e">
        <f t="shared" si="18"/>
        <v>#DIV/0!</v>
      </c>
      <c r="E253" s="556" t="e">
        <f t="shared" si="19"/>
        <v>#DIV/0!</v>
      </c>
      <c r="F253" s="480"/>
      <c r="G253" s="481"/>
      <c r="H253" s="489"/>
      <c r="I253" s="487"/>
      <c r="J253" s="488"/>
    </row>
    <row r="254" spans="1:10" ht="15" x14ac:dyDescent="0.25">
      <c r="A254" s="478">
        <f t="shared" si="15"/>
        <v>244</v>
      </c>
      <c r="B254" s="479" t="str">
        <f t="shared" si="16"/>
        <v/>
      </c>
      <c r="C254" s="553" t="e">
        <f t="shared" si="17"/>
        <v>#DIV/0!</v>
      </c>
      <c r="D254" s="258" t="e">
        <f t="shared" si="18"/>
        <v>#DIV/0!</v>
      </c>
      <c r="E254" s="556" t="e">
        <f t="shared" si="19"/>
        <v>#DIV/0!</v>
      </c>
      <c r="F254" s="480"/>
      <c r="G254" s="481"/>
      <c r="H254" s="489"/>
      <c r="I254" s="487"/>
      <c r="J254" s="488"/>
    </row>
    <row r="255" spans="1:10" ht="15" x14ac:dyDescent="0.25">
      <c r="A255" s="478">
        <f t="shared" si="15"/>
        <v>245</v>
      </c>
      <c r="B255" s="479" t="str">
        <f t="shared" si="16"/>
        <v/>
      </c>
      <c r="C255" s="553" t="e">
        <f t="shared" si="17"/>
        <v>#DIV/0!</v>
      </c>
      <c r="D255" s="258" t="e">
        <f t="shared" si="18"/>
        <v>#DIV/0!</v>
      </c>
      <c r="E255" s="556" t="e">
        <f t="shared" si="19"/>
        <v>#DIV/0!</v>
      </c>
      <c r="F255" s="480"/>
      <c r="G255" s="481"/>
      <c r="H255" s="489"/>
      <c r="I255" s="487"/>
      <c r="J255" s="488"/>
    </row>
    <row r="256" spans="1:10" ht="15" x14ac:dyDescent="0.25">
      <c r="A256" s="478">
        <f t="shared" si="15"/>
        <v>246</v>
      </c>
      <c r="B256" s="479" t="str">
        <f t="shared" si="16"/>
        <v/>
      </c>
      <c r="C256" s="553" t="e">
        <f t="shared" si="17"/>
        <v>#DIV/0!</v>
      </c>
      <c r="D256" s="258" t="e">
        <f t="shared" si="18"/>
        <v>#DIV/0!</v>
      </c>
      <c r="E256" s="556" t="e">
        <f t="shared" si="19"/>
        <v>#DIV/0!</v>
      </c>
      <c r="F256" s="480"/>
      <c r="G256" s="481"/>
      <c r="H256" s="489"/>
      <c r="I256" s="487"/>
      <c r="J256" s="488"/>
    </row>
    <row r="257" spans="1:10" ht="15" x14ac:dyDescent="0.25">
      <c r="A257" s="478">
        <f t="shared" si="15"/>
        <v>247</v>
      </c>
      <c r="B257" s="479" t="str">
        <f t="shared" si="16"/>
        <v/>
      </c>
      <c r="C257" s="553" t="e">
        <f t="shared" si="17"/>
        <v>#DIV/0!</v>
      </c>
      <c r="D257" s="258" t="e">
        <f t="shared" si="18"/>
        <v>#DIV/0!</v>
      </c>
      <c r="E257" s="556" t="e">
        <f t="shared" si="19"/>
        <v>#DIV/0!</v>
      </c>
      <c r="F257" s="480"/>
      <c r="G257" s="481"/>
      <c r="H257" s="489"/>
      <c r="I257" s="487"/>
      <c r="J257" s="488"/>
    </row>
    <row r="258" spans="1:10" ht="15" x14ac:dyDescent="0.25">
      <c r="A258" s="478">
        <f t="shared" si="15"/>
        <v>248</v>
      </c>
      <c r="B258" s="479" t="str">
        <f t="shared" si="16"/>
        <v/>
      </c>
      <c r="C258" s="553" t="e">
        <f t="shared" si="17"/>
        <v>#DIV/0!</v>
      </c>
      <c r="D258" s="258" t="e">
        <f t="shared" si="18"/>
        <v>#DIV/0!</v>
      </c>
      <c r="E258" s="556" t="e">
        <f t="shared" si="19"/>
        <v>#DIV/0!</v>
      </c>
      <c r="F258" s="480"/>
      <c r="G258" s="481"/>
      <c r="H258" s="489"/>
      <c r="I258" s="487"/>
      <c r="J258" s="488"/>
    </row>
    <row r="259" spans="1:10" ht="15" x14ac:dyDescent="0.25">
      <c r="A259" s="478">
        <f t="shared" si="15"/>
        <v>249</v>
      </c>
      <c r="B259" s="479" t="str">
        <f t="shared" si="16"/>
        <v/>
      </c>
      <c r="C259" s="553" t="e">
        <f t="shared" si="17"/>
        <v>#DIV/0!</v>
      </c>
      <c r="D259" s="258" t="e">
        <f t="shared" si="18"/>
        <v>#DIV/0!</v>
      </c>
      <c r="E259" s="556" t="e">
        <f t="shared" si="19"/>
        <v>#DIV/0!</v>
      </c>
      <c r="F259" s="480"/>
      <c r="G259" s="481"/>
      <c r="H259" s="489"/>
      <c r="I259" s="487"/>
      <c r="J259" s="488"/>
    </row>
    <row r="260" spans="1:10" ht="15" x14ac:dyDescent="0.25">
      <c r="A260" s="478">
        <f t="shared" si="15"/>
        <v>250</v>
      </c>
      <c r="B260" s="479" t="str">
        <f t="shared" si="16"/>
        <v/>
      </c>
      <c r="C260" s="553" t="e">
        <f t="shared" si="17"/>
        <v>#DIV/0!</v>
      </c>
      <c r="D260" s="258" t="e">
        <f t="shared" si="18"/>
        <v>#DIV/0!</v>
      </c>
      <c r="E260" s="556" t="e">
        <f t="shared" si="19"/>
        <v>#DIV/0!</v>
      </c>
      <c r="F260" s="480"/>
      <c r="G260" s="481"/>
      <c r="H260" s="489"/>
      <c r="I260" s="487"/>
      <c r="J260" s="488"/>
    </row>
    <row r="261" spans="1:10" ht="15" x14ac:dyDescent="0.25">
      <c r="A261" s="478">
        <f t="shared" si="15"/>
        <v>251</v>
      </c>
      <c r="B261" s="479" t="str">
        <f t="shared" si="16"/>
        <v/>
      </c>
      <c r="C261" s="553" t="e">
        <f t="shared" si="17"/>
        <v>#DIV/0!</v>
      </c>
      <c r="D261" s="258" t="e">
        <f t="shared" si="18"/>
        <v>#DIV/0!</v>
      </c>
      <c r="E261" s="556" t="e">
        <f t="shared" si="19"/>
        <v>#DIV/0!</v>
      </c>
      <c r="F261" s="480"/>
      <c r="G261" s="481"/>
      <c r="H261" s="489"/>
      <c r="I261" s="487"/>
      <c r="J261" s="488"/>
    </row>
    <row r="262" spans="1:10" ht="15" x14ac:dyDescent="0.25">
      <c r="A262" s="478">
        <f t="shared" si="15"/>
        <v>252</v>
      </c>
      <c r="B262" s="479" t="str">
        <f t="shared" si="16"/>
        <v/>
      </c>
      <c r="C262" s="553" t="e">
        <f t="shared" si="17"/>
        <v>#DIV/0!</v>
      </c>
      <c r="D262" s="258" t="e">
        <f t="shared" si="18"/>
        <v>#DIV/0!</v>
      </c>
      <c r="E262" s="556" t="e">
        <f t="shared" si="19"/>
        <v>#DIV/0!</v>
      </c>
      <c r="F262" s="480"/>
      <c r="G262" s="481"/>
      <c r="H262" s="489"/>
      <c r="I262" s="487"/>
      <c r="J262" s="488"/>
    </row>
    <row r="263" spans="1:10" ht="15" x14ac:dyDescent="0.25">
      <c r="A263" s="478">
        <f t="shared" si="15"/>
        <v>253</v>
      </c>
      <c r="B263" s="479" t="str">
        <f t="shared" si="16"/>
        <v/>
      </c>
      <c r="C263" s="553" t="e">
        <f t="shared" si="17"/>
        <v>#DIV/0!</v>
      </c>
      <c r="D263" s="258" t="e">
        <f t="shared" si="18"/>
        <v>#DIV/0!</v>
      </c>
      <c r="E263" s="556" t="e">
        <f t="shared" si="19"/>
        <v>#DIV/0!</v>
      </c>
      <c r="F263" s="480"/>
      <c r="G263" s="481"/>
      <c r="H263" s="489"/>
      <c r="I263" s="487"/>
      <c r="J263" s="488"/>
    </row>
    <row r="264" spans="1:10" ht="15" x14ac:dyDescent="0.25">
      <c r="A264" s="478">
        <f t="shared" si="15"/>
        <v>254</v>
      </c>
      <c r="B264" s="479" t="str">
        <f t="shared" si="16"/>
        <v/>
      </c>
      <c r="C264" s="553" t="e">
        <f t="shared" si="17"/>
        <v>#DIV/0!</v>
      </c>
      <c r="D264" s="258" t="e">
        <f t="shared" si="18"/>
        <v>#DIV/0!</v>
      </c>
      <c r="E264" s="556" t="e">
        <f t="shared" si="19"/>
        <v>#DIV/0!</v>
      </c>
      <c r="F264" s="480"/>
      <c r="G264" s="481"/>
      <c r="H264" s="489"/>
      <c r="I264" s="487"/>
      <c r="J264" s="488"/>
    </row>
    <row r="265" spans="1:10" ht="15" x14ac:dyDescent="0.25">
      <c r="A265" s="478">
        <f t="shared" si="15"/>
        <v>255</v>
      </c>
      <c r="B265" s="479" t="str">
        <f t="shared" si="16"/>
        <v/>
      </c>
      <c r="C265" s="553" t="e">
        <f t="shared" si="17"/>
        <v>#DIV/0!</v>
      </c>
      <c r="D265" s="258" t="e">
        <f t="shared" si="18"/>
        <v>#DIV/0!</v>
      </c>
      <c r="E265" s="556" t="e">
        <f t="shared" si="19"/>
        <v>#DIV/0!</v>
      </c>
      <c r="F265" s="480"/>
      <c r="G265" s="481"/>
      <c r="H265" s="489"/>
      <c r="I265" s="487"/>
      <c r="J265" s="488"/>
    </row>
    <row r="266" spans="1:10" ht="15" x14ac:dyDescent="0.25">
      <c r="A266" s="478">
        <f t="shared" si="15"/>
        <v>256</v>
      </c>
      <c r="B266" s="479" t="str">
        <f t="shared" si="16"/>
        <v/>
      </c>
      <c r="C266" s="553" t="e">
        <f t="shared" si="17"/>
        <v>#DIV/0!</v>
      </c>
      <c r="D266" s="258" t="e">
        <f t="shared" si="18"/>
        <v>#DIV/0!</v>
      </c>
      <c r="E266" s="556" t="e">
        <f t="shared" si="19"/>
        <v>#DIV/0!</v>
      </c>
      <c r="F266" s="480"/>
      <c r="G266" s="481"/>
      <c r="H266" s="489"/>
      <c r="I266" s="487"/>
      <c r="J266" s="488"/>
    </row>
    <row r="267" spans="1:10" ht="15" x14ac:dyDescent="0.25">
      <c r="A267" s="478">
        <f t="shared" ref="A267:A330" si="20">A266+1</f>
        <v>257</v>
      </c>
      <c r="B267" s="479" t="str">
        <f t="shared" si="16"/>
        <v/>
      </c>
      <c r="C267" s="553" t="e">
        <f t="shared" si="17"/>
        <v>#DIV/0!</v>
      </c>
      <c r="D267" s="258" t="e">
        <f t="shared" si="18"/>
        <v>#DIV/0!</v>
      </c>
      <c r="E267" s="556" t="e">
        <f t="shared" si="19"/>
        <v>#DIV/0!</v>
      </c>
      <c r="F267" s="480"/>
      <c r="G267" s="481"/>
      <c r="H267" s="489"/>
      <c r="I267" s="487"/>
      <c r="J267" s="488"/>
    </row>
    <row r="268" spans="1:10" ht="15" x14ac:dyDescent="0.25">
      <c r="A268" s="478">
        <f t="shared" si="20"/>
        <v>258</v>
      </c>
      <c r="B268" s="479" t="str">
        <f t="shared" ref="B268:B331" si="21">IF(A268&lt;($C$9+1),B267+(365/C$7),"")</f>
        <v/>
      </c>
      <c r="C268" s="553" t="e">
        <f t="shared" ref="C268:C331" si="22">IF(($E267&gt;$D$8),$D$8,($E267+($E267*$F$6)/12))</f>
        <v>#DIV/0!</v>
      </c>
      <c r="D268" s="258" t="e">
        <f t="shared" ref="D268:D331" si="23">IF(($E267&gt;0),$D267-1,0)</f>
        <v>#DIV/0!</v>
      </c>
      <c r="E268" s="556" t="e">
        <f t="shared" ref="E268:E331" si="24">$E267+($E267*($F$6/$C$7))-$C268</f>
        <v>#DIV/0!</v>
      </c>
      <c r="F268" s="480"/>
      <c r="G268" s="481"/>
      <c r="H268" s="489"/>
      <c r="I268" s="487"/>
      <c r="J268" s="488"/>
    </row>
    <row r="269" spans="1:10" ht="15" x14ac:dyDescent="0.25">
      <c r="A269" s="478">
        <f t="shared" si="20"/>
        <v>259</v>
      </c>
      <c r="B269" s="479" t="str">
        <f t="shared" si="21"/>
        <v/>
      </c>
      <c r="C269" s="553" t="e">
        <f t="shared" si="22"/>
        <v>#DIV/0!</v>
      </c>
      <c r="D269" s="258" t="e">
        <f t="shared" si="23"/>
        <v>#DIV/0!</v>
      </c>
      <c r="E269" s="556" t="e">
        <f t="shared" si="24"/>
        <v>#DIV/0!</v>
      </c>
      <c r="F269" s="480"/>
      <c r="G269" s="481"/>
      <c r="H269" s="489"/>
      <c r="I269" s="487"/>
      <c r="J269" s="488"/>
    </row>
    <row r="270" spans="1:10" ht="15" x14ac:dyDescent="0.25">
      <c r="A270" s="478">
        <f t="shared" si="20"/>
        <v>260</v>
      </c>
      <c r="B270" s="479" t="str">
        <f t="shared" si="21"/>
        <v/>
      </c>
      <c r="C270" s="553" t="e">
        <f t="shared" si="22"/>
        <v>#DIV/0!</v>
      </c>
      <c r="D270" s="258" t="e">
        <f t="shared" si="23"/>
        <v>#DIV/0!</v>
      </c>
      <c r="E270" s="556" t="e">
        <f t="shared" si="24"/>
        <v>#DIV/0!</v>
      </c>
      <c r="F270" s="480"/>
      <c r="G270" s="481"/>
      <c r="H270" s="489"/>
      <c r="I270" s="487"/>
      <c r="J270" s="488"/>
    </row>
    <row r="271" spans="1:10" ht="15" x14ac:dyDescent="0.25">
      <c r="A271" s="478">
        <f t="shared" si="20"/>
        <v>261</v>
      </c>
      <c r="B271" s="479" t="str">
        <f t="shared" si="21"/>
        <v/>
      </c>
      <c r="C271" s="553" t="e">
        <f t="shared" si="22"/>
        <v>#DIV/0!</v>
      </c>
      <c r="D271" s="258" t="e">
        <f t="shared" si="23"/>
        <v>#DIV/0!</v>
      </c>
      <c r="E271" s="556" t="e">
        <f t="shared" si="24"/>
        <v>#DIV/0!</v>
      </c>
      <c r="F271" s="480"/>
      <c r="G271" s="481"/>
      <c r="H271" s="489"/>
      <c r="I271" s="487"/>
      <c r="J271" s="488"/>
    </row>
    <row r="272" spans="1:10" ht="15" x14ac:dyDescent="0.25">
      <c r="A272" s="478">
        <f t="shared" si="20"/>
        <v>262</v>
      </c>
      <c r="B272" s="479" t="str">
        <f t="shared" si="21"/>
        <v/>
      </c>
      <c r="C272" s="553" t="e">
        <f t="shared" si="22"/>
        <v>#DIV/0!</v>
      </c>
      <c r="D272" s="258" t="e">
        <f t="shared" si="23"/>
        <v>#DIV/0!</v>
      </c>
      <c r="E272" s="556" t="e">
        <f t="shared" si="24"/>
        <v>#DIV/0!</v>
      </c>
      <c r="F272" s="480"/>
      <c r="G272" s="481"/>
      <c r="H272" s="489"/>
      <c r="I272" s="487"/>
      <c r="J272" s="488"/>
    </row>
    <row r="273" spans="1:10" ht="15" x14ac:dyDescent="0.25">
      <c r="A273" s="478">
        <f t="shared" si="20"/>
        <v>263</v>
      </c>
      <c r="B273" s="479" t="str">
        <f t="shared" si="21"/>
        <v/>
      </c>
      <c r="C273" s="553" t="e">
        <f t="shared" si="22"/>
        <v>#DIV/0!</v>
      </c>
      <c r="D273" s="258" t="e">
        <f t="shared" si="23"/>
        <v>#DIV/0!</v>
      </c>
      <c r="E273" s="556" t="e">
        <f t="shared" si="24"/>
        <v>#DIV/0!</v>
      </c>
      <c r="F273" s="480"/>
      <c r="G273" s="481"/>
      <c r="H273" s="489"/>
      <c r="I273" s="487"/>
      <c r="J273" s="488"/>
    </row>
    <row r="274" spans="1:10" ht="15" x14ac:dyDescent="0.25">
      <c r="A274" s="478">
        <f t="shared" si="20"/>
        <v>264</v>
      </c>
      <c r="B274" s="479" t="str">
        <f t="shared" si="21"/>
        <v/>
      </c>
      <c r="C274" s="553" t="e">
        <f t="shared" si="22"/>
        <v>#DIV/0!</v>
      </c>
      <c r="D274" s="258" t="e">
        <f t="shared" si="23"/>
        <v>#DIV/0!</v>
      </c>
      <c r="E274" s="556" t="e">
        <f t="shared" si="24"/>
        <v>#DIV/0!</v>
      </c>
      <c r="F274" s="480"/>
      <c r="G274" s="481"/>
      <c r="H274" s="489"/>
      <c r="I274" s="487"/>
      <c r="J274" s="488"/>
    </row>
    <row r="275" spans="1:10" ht="15" x14ac:dyDescent="0.25">
      <c r="A275" s="478">
        <f t="shared" si="20"/>
        <v>265</v>
      </c>
      <c r="B275" s="479" t="str">
        <f t="shared" si="21"/>
        <v/>
      </c>
      <c r="C275" s="553" t="e">
        <f t="shared" si="22"/>
        <v>#DIV/0!</v>
      </c>
      <c r="D275" s="258" t="e">
        <f t="shared" si="23"/>
        <v>#DIV/0!</v>
      </c>
      <c r="E275" s="556" t="e">
        <f t="shared" si="24"/>
        <v>#DIV/0!</v>
      </c>
      <c r="F275" s="480"/>
      <c r="G275" s="481"/>
      <c r="H275" s="489"/>
      <c r="I275" s="487"/>
      <c r="J275" s="488"/>
    </row>
    <row r="276" spans="1:10" ht="15" x14ac:dyDescent="0.25">
      <c r="A276" s="478">
        <f t="shared" si="20"/>
        <v>266</v>
      </c>
      <c r="B276" s="479" t="str">
        <f t="shared" si="21"/>
        <v/>
      </c>
      <c r="C276" s="553" t="e">
        <f t="shared" si="22"/>
        <v>#DIV/0!</v>
      </c>
      <c r="D276" s="258" t="e">
        <f t="shared" si="23"/>
        <v>#DIV/0!</v>
      </c>
      <c r="E276" s="556" t="e">
        <f t="shared" si="24"/>
        <v>#DIV/0!</v>
      </c>
      <c r="F276" s="480"/>
      <c r="G276" s="481"/>
      <c r="H276" s="489"/>
      <c r="I276" s="487"/>
      <c r="J276" s="488"/>
    </row>
    <row r="277" spans="1:10" ht="15" x14ac:dyDescent="0.25">
      <c r="A277" s="478">
        <f t="shared" si="20"/>
        <v>267</v>
      </c>
      <c r="B277" s="479" t="str">
        <f t="shared" si="21"/>
        <v/>
      </c>
      <c r="C277" s="553" t="e">
        <f t="shared" si="22"/>
        <v>#DIV/0!</v>
      </c>
      <c r="D277" s="258" t="e">
        <f t="shared" si="23"/>
        <v>#DIV/0!</v>
      </c>
      <c r="E277" s="556" t="e">
        <f t="shared" si="24"/>
        <v>#DIV/0!</v>
      </c>
      <c r="F277" s="480"/>
      <c r="G277" s="481"/>
      <c r="H277" s="489"/>
      <c r="I277" s="487"/>
      <c r="J277" s="488"/>
    </row>
    <row r="278" spans="1:10" ht="15" x14ac:dyDescent="0.25">
      <c r="A278" s="478">
        <f t="shared" si="20"/>
        <v>268</v>
      </c>
      <c r="B278" s="479" t="str">
        <f t="shared" si="21"/>
        <v/>
      </c>
      <c r="C278" s="553" t="e">
        <f t="shared" si="22"/>
        <v>#DIV/0!</v>
      </c>
      <c r="D278" s="258" t="e">
        <f t="shared" si="23"/>
        <v>#DIV/0!</v>
      </c>
      <c r="E278" s="556" t="e">
        <f t="shared" si="24"/>
        <v>#DIV/0!</v>
      </c>
      <c r="F278" s="480"/>
      <c r="G278" s="481"/>
      <c r="H278" s="489"/>
      <c r="I278" s="487"/>
      <c r="J278" s="488"/>
    </row>
    <row r="279" spans="1:10" ht="15" x14ac:dyDescent="0.25">
      <c r="A279" s="478">
        <f t="shared" si="20"/>
        <v>269</v>
      </c>
      <c r="B279" s="479" t="str">
        <f t="shared" si="21"/>
        <v/>
      </c>
      <c r="C279" s="553" t="e">
        <f t="shared" si="22"/>
        <v>#DIV/0!</v>
      </c>
      <c r="D279" s="258" t="e">
        <f t="shared" si="23"/>
        <v>#DIV/0!</v>
      </c>
      <c r="E279" s="556" t="e">
        <f t="shared" si="24"/>
        <v>#DIV/0!</v>
      </c>
      <c r="F279" s="480"/>
      <c r="G279" s="481"/>
      <c r="H279" s="489"/>
      <c r="I279" s="487"/>
      <c r="J279" s="488"/>
    </row>
    <row r="280" spans="1:10" ht="15" x14ac:dyDescent="0.25">
      <c r="A280" s="478">
        <f t="shared" si="20"/>
        <v>270</v>
      </c>
      <c r="B280" s="479" t="str">
        <f t="shared" si="21"/>
        <v/>
      </c>
      <c r="C280" s="553" t="e">
        <f t="shared" si="22"/>
        <v>#DIV/0!</v>
      </c>
      <c r="D280" s="258" t="e">
        <f t="shared" si="23"/>
        <v>#DIV/0!</v>
      </c>
      <c r="E280" s="556" t="e">
        <f t="shared" si="24"/>
        <v>#DIV/0!</v>
      </c>
      <c r="F280" s="480"/>
      <c r="G280" s="481"/>
      <c r="H280" s="489"/>
      <c r="I280" s="487"/>
      <c r="J280" s="488"/>
    </row>
    <row r="281" spans="1:10" ht="15" x14ac:dyDescent="0.25">
      <c r="A281" s="478">
        <f t="shared" si="20"/>
        <v>271</v>
      </c>
      <c r="B281" s="479" t="str">
        <f t="shared" si="21"/>
        <v/>
      </c>
      <c r="C281" s="553" t="e">
        <f t="shared" si="22"/>
        <v>#DIV/0!</v>
      </c>
      <c r="D281" s="258" t="e">
        <f t="shared" si="23"/>
        <v>#DIV/0!</v>
      </c>
      <c r="E281" s="556" t="e">
        <f t="shared" si="24"/>
        <v>#DIV/0!</v>
      </c>
      <c r="F281" s="480"/>
      <c r="G281" s="481"/>
      <c r="H281" s="489"/>
      <c r="I281" s="487"/>
      <c r="J281" s="488"/>
    </row>
    <row r="282" spans="1:10" ht="15" x14ac:dyDescent="0.25">
      <c r="A282" s="478">
        <f t="shared" si="20"/>
        <v>272</v>
      </c>
      <c r="B282" s="479" t="str">
        <f t="shared" si="21"/>
        <v/>
      </c>
      <c r="C282" s="553" t="e">
        <f t="shared" si="22"/>
        <v>#DIV/0!</v>
      </c>
      <c r="D282" s="258" t="e">
        <f t="shared" si="23"/>
        <v>#DIV/0!</v>
      </c>
      <c r="E282" s="556" t="e">
        <f t="shared" si="24"/>
        <v>#DIV/0!</v>
      </c>
      <c r="F282" s="480"/>
      <c r="G282" s="481"/>
      <c r="H282" s="489"/>
      <c r="I282" s="487"/>
      <c r="J282" s="488"/>
    </row>
    <row r="283" spans="1:10" ht="15" x14ac:dyDescent="0.25">
      <c r="A283" s="478">
        <f t="shared" si="20"/>
        <v>273</v>
      </c>
      <c r="B283" s="479" t="str">
        <f t="shared" si="21"/>
        <v/>
      </c>
      <c r="C283" s="553" t="e">
        <f t="shared" si="22"/>
        <v>#DIV/0!</v>
      </c>
      <c r="D283" s="258" t="e">
        <f t="shared" si="23"/>
        <v>#DIV/0!</v>
      </c>
      <c r="E283" s="556" t="e">
        <f t="shared" si="24"/>
        <v>#DIV/0!</v>
      </c>
      <c r="F283" s="480"/>
      <c r="G283" s="481"/>
      <c r="H283" s="489"/>
      <c r="I283" s="487"/>
      <c r="J283" s="488"/>
    </row>
    <row r="284" spans="1:10" ht="15" x14ac:dyDescent="0.25">
      <c r="A284" s="478">
        <f t="shared" si="20"/>
        <v>274</v>
      </c>
      <c r="B284" s="479" t="str">
        <f t="shared" si="21"/>
        <v/>
      </c>
      <c r="C284" s="553" t="e">
        <f t="shared" si="22"/>
        <v>#DIV/0!</v>
      </c>
      <c r="D284" s="258" t="e">
        <f t="shared" si="23"/>
        <v>#DIV/0!</v>
      </c>
      <c r="E284" s="556" t="e">
        <f t="shared" si="24"/>
        <v>#DIV/0!</v>
      </c>
      <c r="F284" s="480"/>
      <c r="G284" s="481"/>
      <c r="H284" s="489"/>
      <c r="I284" s="487"/>
      <c r="J284" s="488"/>
    </row>
    <row r="285" spans="1:10" ht="15" x14ac:dyDescent="0.25">
      <c r="A285" s="478">
        <f t="shared" si="20"/>
        <v>275</v>
      </c>
      <c r="B285" s="479" t="str">
        <f t="shared" si="21"/>
        <v/>
      </c>
      <c r="C285" s="553" t="e">
        <f t="shared" si="22"/>
        <v>#DIV/0!</v>
      </c>
      <c r="D285" s="258" t="e">
        <f t="shared" si="23"/>
        <v>#DIV/0!</v>
      </c>
      <c r="E285" s="556" t="e">
        <f t="shared" si="24"/>
        <v>#DIV/0!</v>
      </c>
      <c r="F285" s="480"/>
      <c r="G285" s="481"/>
      <c r="H285" s="489"/>
      <c r="I285" s="487"/>
      <c r="J285" s="488"/>
    </row>
    <row r="286" spans="1:10" ht="15" x14ac:dyDescent="0.25">
      <c r="A286" s="478">
        <f t="shared" si="20"/>
        <v>276</v>
      </c>
      <c r="B286" s="479" t="str">
        <f t="shared" si="21"/>
        <v/>
      </c>
      <c r="C286" s="553" t="e">
        <f t="shared" si="22"/>
        <v>#DIV/0!</v>
      </c>
      <c r="D286" s="258" t="e">
        <f t="shared" si="23"/>
        <v>#DIV/0!</v>
      </c>
      <c r="E286" s="556" t="e">
        <f t="shared" si="24"/>
        <v>#DIV/0!</v>
      </c>
      <c r="F286" s="480"/>
      <c r="G286" s="481"/>
      <c r="H286" s="489"/>
      <c r="I286" s="487"/>
      <c r="J286" s="488"/>
    </row>
    <row r="287" spans="1:10" ht="15" x14ac:dyDescent="0.25">
      <c r="A287" s="478">
        <f t="shared" si="20"/>
        <v>277</v>
      </c>
      <c r="B287" s="479" t="str">
        <f t="shared" si="21"/>
        <v/>
      </c>
      <c r="C287" s="553" t="e">
        <f t="shared" si="22"/>
        <v>#DIV/0!</v>
      </c>
      <c r="D287" s="258" t="e">
        <f t="shared" si="23"/>
        <v>#DIV/0!</v>
      </c>
      <c r="E287" s="556" t="e">
        <f t="shared" si="24"/>
        <v>#DIV/0!</v>
      </c>
      <c r="F287" s="480"/>
      <c r="G287" s="481"/>
      <c r="H287" s="489"/>
      <c r="I287" s="487"/>
      <c r="J287" s="488"/>
    </row>
    <row r="288" spans="1:10" ht="15" x14ac:dyDescent="0.25">
      <c r="A288" s="478">
        <f t="shared" si="20"/>
        <v>278</v>
      </c>
      <c r="B288" s="479" t="str">
        <f t="shared" si="21"/>
        <v/>
      </c>
      <c r="C288" s="553" t="e">
        <f t="shared" si="22"/>
        <v>#DIV/0!</v>
      </c>
      <c r="D288" s="258" t="e">
        <f t="shared" si="23"/>
        <v>#DIV/0!</v>
      </c>
      <c r="E288" s="556" t="e">
        <f t="shared" si="24"/>
        <v>#DIV/0!</v>
      </c>
      <c r="F288" s="480"/>
      <c r="G288" s="481"/>
      <c r="H288" s="489"/>
      <c r="I288" s="487"/>
      <c r="J288" s="488"/>
    </row>
    <row r="289" spans="1:10" ht="15" x14ac:dyDescent="0.25">
      <c r="A289" s="478">
        <f t="shared" si="20"/>
        <v>279</v>
      </c>
      <c r="B289" s="479" t="str">
        <f t="shared" si="21"/>
        <v/>
      </c>
      <c r="C289" s="553" t="e">
        <f t="shared" si="22"/>
        <v>#DIV/0!</v>
      </c>
      <c r="D289" s="258" t="e">
        <f t="shared" si="23"/>
        <v>#DIV/0!</v>
      </c>
      <c r="E289" s="556" t="e">
        <f t="shared" si="24"/>
        <v>#DIV/0!</v>
      </c>
      <c r="F289" s="480"/>
      <c r="G289" s="481"/>
      <c r="H289" s="489"/>
      <c r="I289" s="487"/>
      <c r="J289" s="488"/>
    </row>
    <row r="290" spans="1:10" ht="15" x14ac:dyDescent="0.25">
      <c r="A290" s="478">
        <f t="shared" si="20"/>
        <v>280</v>
      </c>
      <c r="B290" s="479" t="str">
        <f t="shared" si="21"/>
        <v/>
      </c>
      <c r="C290" s="553" t="e">
        <f t="shared" si="22"/>
        <v>#DIV/0!</v>
      </c>
      <c r="D290" s="258" t="e">
        <f t="shared" si="23"/>
        <v>#DIV/0!</v>
      </c>
      <c r="E290" s="556" t="e">
        <f t="shared" si="24"/>
        <v>#DIV/0!</v>
      </c>
      <c r="F290" s="480"/>
      <c r="G290" s="481"/>
      <c r="H290" s="489"/>
      <c r="I290" s="487"/>
      <c r="J290" s="488"/>
    </row>
    <row r="291" spans="1:10" ht="15" x14ac:dyDescent="0.25">
      <c r="A291" s="478">
        <f t="shared" si="20"/>
        <v>281</v>
      </c>
      <c r="B291" s="479" t="str">
        <f t="shared" si="21"/>
        <v/>
      </c>
      <c r="C291" s="553" t="e">
        <f t="shared" si="22"/>
        <v>#DIV/0!</v>
      </c>
      <c r="D291" s="258" t="e">
        <f t="shared" si="23"/>
        <v>#DIV/0!</v>
      </c>
      <c r="E291" s="556" t="e">
        <f t="shared" si="24"/>
        <v>#DIV/0!</v>
      </c>
      <c r="F291" s="480"/>
      <c r="G291" s="481"/>
      <c r="H291" s="489"/>
      <c r="I291" s="487"/>
      <c r="J291" s="488"/>
    </row>
    <row r="292" spans="1:10" ht="15" x14ac:dyDescent="0.25">
      <c r="A292" s="478">
        <f t="shared" si="20"/>
        <v>282</v>
      </c>
      <c r="B292" s="479" t="str">
        <f t="shared" si="21"/>
        <v/>
      </c>
      <c r="C292" s="553" t="e">
        <f t="shared" si="22"/>
        <v>#DIV/0!</v>
      </c>
      <c r="D292" s="258" t="e">
        <f t="shared" si="23"/>
        <v>#DIV/0!</v>
      </c>
      <c r="E292" s="556" t="e">
        <f t="shared" si="24"/>
        <v>#DIV/0!</v>
      </c>
      <c r="F292" s="480"/>
      <c r="G292" s="481"/>
      <c r="H292" s="489"/>
      <c r="I292" s="487"/>
      <c r="J292" s="488"/>
    </row>
    <row r="293" spans="1:10" ht="15" x14ac:dyDescent="0.25">
      <c r="A293" s="478">
        <f t="shared" si="20"/>
        <v>283</v>
      </c>
      <c r="B293" s="479" t="str">
        <f t="shared" si="21"/>
        <v/>
      </c>
      <c r="C293" s="553" t="e">
        <f t="shared" si="22"/>
        <v>#DIV/0!</v>
      </c>
      <c r="D293" s="258" t="e">
        <f t="shared" si="23"/>
        <v>#DIV/0!</v>
      </c>
      <c r="E293" s="556" t="e">
        <f t="shared" si="24"/>
        <v>#DIV/0!</v>
      </c>
      <c r="F293" s="480"/>
      <c r="G293" s="481"/>
      <c r="H293" s="489"/>
      <c r="I293" s="487"/>
      <c r="J293" s="488"/>
    </row>
    <row r="294" spans="1:10" ht="15" x14ac:dyDescent="0.25">
      <c r="A294" s="478">
        <f t="shared" si="20"/>
        <v>284</v>
      </c>
      <c r="B294" s="479" t="str">
        <f t="shared" si="21"/>
        <v/>
      </c>
      <c r="C294" s="553" t="e">
        <f t="shared" si="22"/>
        <v>#DIV/0!</v>
      </c>
      <c r="D294" s="258" t="e">
        <f t="shared" si="23"/>
        <v>#DIV/0!</v>
      </c>
      <c r="E294" s="556" t="e">
        <f t="shared" si="24"/>
        <v>#DIV/0!</v>
      </c>
      <c r="F294" s="480"/>
      <c r="G294" s="481"/>
      <c r="H294" s="489"/>
      <c r="I294" s="487"/>
      <c r="J294" s="488"/>
    </row>
    <row r="295" spans="1:10" ht="15" x14ac:dyDescent="0.25">
      <c r="A295" s="478">
        <f t="shared" si="20"/>
        <v>285</v>
      </c>
      <c r="B295" s="479" t="str">
        <f t="shared" si="21"/>
        <v/>
      </c>
      <c r="C295" s="553" t="e">
        <f t="shared" si="22"/>
        <v>#DIV/0!</v>
      </c>
      <c r="D295" s="258" t="e">
        <f t="shared" si="23"/>
        <v>#DIV/0!</v>
      </c>
      <c r="E295" s="556" t="e">
        <f t="shared" si="24"/>
        <v>#DIV/0!</v>
      </c>
      <c r="F295" s="480"/>
      <c r="G295" s="481"/>
      <c r="H295" s="489"/>
      <c r="I295" s="487"/>
      <c r="J295" s="488"/>
    </row>
    <row r="296" spans="1:10" ht="15" x14ac:dyDescent="0.25">
      <c r="A296" s="478">
        <f t="shared" si="20"/>
        <v>286</v>
      </c>
      <c r="B296" s="479" t="str">
        <f t="shared" si="21"/>
        <v/>
      </c>
      <c r="C296" s="553" t="e">
        <f t="shared" si="22"/>
        <v>#DIV/0!</v>
      </c>
      <c r="D296" s="258" t="e">
        <f t="shared" si="23"/>
        <v>#DIV/0!</v>
      </c>
      <c r="E296" s="556" t="e">
        <f t="shared" si="24"/>
        <v>#DIV/0!</v>
      </c>
      <c r="F296" s="480"/>
      <c r="G296" s="481"/>
      <c r="H296" s="489"/>
      <c r="I296" s="487"/>
      <c r="J296" s="488"/>
    </row>
    <row r="297" spans="1:10" ht="15" x14ac:dyDescent="0.25">
      <c r="A297" s="478">
        <f t="shared" si="20"/>
        <v>287</v>
      </c>
      <c r="B297" s="479" t="str">
        <f t="shared" si="21"/>
        <v/>
      </c>
      <c r="C297" s="553" t="e">
        <f t="shared" si="22"/>
        <v>#DIV/0!</v>
      </c>
      <c r="D297" s="258" t="e">
        <f t="shared" si="23"/>
        <v>#DIV/0!</v>
      </c>
      <c r="E297" s="556" t="e">
        <f t="shared" si="24"/>
        <v>#DIV/0!</v>
      </c>
      <c r="F297" s="480"/>
      <c r="G297" s="481"/>
      <c r="H297" s="489"/>
      <c r="I297" s="487"/>
      <c r="J297" s="488"/>
    </row>
    <row r="298" spans="1:10" ht="15" x14ac:dyDescent="0.25">
      <c r="A298" s="478">
        <f t="shared" si="20"/>
        <v>288</v>
      </c>
      <c r="B298" s="479" t="str">
        <f t="shared" si="21"/>
        <v/>
      </c>
      <c r="C298" s="553" t="e">
        <f t="shared" si="22"/>
        <v>#DIV/0!</v>
      </c>
      <c r="D298" s="258" t="e">
        <f t="shared" si="23"/>
        <v>#DIV/0!</v>
      </c>
      <c r="E298" s="556" t="e">
        <f t="shared" si="24"/>
        <v>#DIV/0!</v>
      </c>
      <c r="F298" s="480"/>
      <c r="G298" s="481"/>
      <c r="H298" s="489"/>
      <c r="I298" s="487"/>
      <c r="J298" s="488"/>
    </row>
    <row r="299" spans="1:10" ht="15" x14ac:dyDescent="0.25">
      <c r="A299" s="478">
        <f t="shared" si="20"/>
        <v>289</v>
      </c>
      <c r="B299" s="479" t="str">
        <f t="shared" si="21"/>
        <v/>
      </c>
      <c r="C299" s="553" t="e">
        <f t="shared" si="22"/>
        <v>#DIV/0!</v>
      </c>
      <c r="D299" s="258" t="e">
        <f t="shared" si="23"/>
        <v>#DIV/0!</v>
      </c>
      <c r="E299" s="556" t="e">
        <f t="shared" si="24"/>
        <v>#DIV/0!</v>
      </c>
      <c r="F299" s="480"/>
      <c r="G299" s="481"/>
      <c r="H299" s="489"/>
      <c r="I299" s="487"/>
      <c r="J299" s="488"/>
    </row>
    <row r="300" spans="1:10" ht="15" x14ac:dyDescent="0.25">
      <c r="A300" s="478">
        <f t="shared" si="20"/>
        <v>290</v>
      </c>
      <c r="B300" s="479" t="str">
        <f t="shared" si="21"/>
        <v/>
      </c>
      <c r="C300" s="553" t="e">
        <f t="shared" si="22"/>
        <v>#DIV/0!</v>
      </c>
      <c r="D300" s="258" t="e">
        <f t="shared" si="23"/>
        <v>#DIV/0!</v>
      </c>
      <c r="E300" s="556" t="e">
        <f t="shared" si="24"/>
        <v>#DIV/0!</v>
      </c>
      <c r="F300" s="480"/>
      <c r="G300" s="481"/>
      <c r="H300" s="489"/>
      <c r="I300" s="487"/>
      <c r="J300" s="488"/>
    </row>
    <row r="301" spans="1:10" ht="15" x14ac:dyDescent="0.25">
      <c r="A301" s="478">
        <f t="shared" si="20"/>
        <v>291</v>
      </c>
      <c r="B301" s="479" t="str">
        <f t="shared" si="21"/>
        <v/>
      </c>
      <c r="C301" s="553" t="e">
        <f t="shared" si="22"/>
        <v>#DIV/0!</v>
      </c>
      <c r="D301" s="258" t="e">
        <f t="shared" si="23"/>
        <v>#DIV/0!</v>
      </c>
      <c r="E301" s="556" t="e">
        <f t="shared" si="24"/>
        <v>#DIV/0!</v>
      </c>
      <c r="F301" s="480"/>
      <c r="G301" s="481"/>
      <c r="H301" s="489"/>
      <c r="I301" s="487"/>
      <c r="J301" s="488"/>
    </row>
    <row r="302" spans="1:10" ht="15" x14ac:dyDescent="0.25">
      <c r="A302" s="478">
        <f t="shared" si="20"/>
        <v>292</v>
      </c>
      <c r="B302" s="479" t="str">
        <f t="shared" si="21"/>
        <v/>
      </c>
      <c r="C302" s="553" t="e">
        <f t="shared" si="22"/>
        <v>#DIV/0!</v>
      </c>
      <c r="D302" s="258" t="e">
        <f t="shared" si="23"/>
        <v>#DIV/0!</v>
      </c>
      <c r="E302" s="556" t="e">
        <f t="shared" si="24"/>
        <v>#DIV/0!</v>
      </c>
      <c r="F302" s="480"/>
      <c r="G302" s="481"/>
      <c r="H302" s="489"/>
      <c r="I302" s="487"/>
      <c r="J302" s="488"/>
    </row>
    <row r="303" spans="1:10" ht="15" x14ac:dyDescent="0.25">
      <c r="A303" s="478">
        <f t="shared" si="20"/>
        <v>293</v>
      </c>
      <c r="B303" s="479" t="str">
        <f t="shared" si="21"/>
        <v/>
      </c>
      <c r="C303" s="553" t="e">
        <f t="shared" si="22"/>
        <v>#DIV/0!</v>
      </c>
      <c r="D303" s="258" t="e">
        <f t="shared" si="23"/>
        <v>#DIV/0!</v>
      </c>
      <c r="E303" s="556" t="e">
        <f t="shared" si="24"/>
        <v>#DIV/0!</v>
      </c>
      <c r="F303" s="480"/>
      <c r="G303" s="481"/>
      <c r="H303" s="489"/>
      <c r="I303" s="487"/>
      <c r="J303" s="488"/>
    </row>
    <row r="304" spans="1:10" ht="15" x14ac:dyDescent="0.25">
      <c r="A304" s="478">
        <f t="shared" si="20"/>
        <v>294</v>
      </c>
      <c r="B304" s="479" t="str">
        <f t="shared" si="21"/>
        <v/>
      </c>
      <c r="C304" s="553" t="e">
        <f t="shared" si="22"/>
        <v>#DIV/0!</v>
      </c>
      <c r="D304" s="258" t="e">
        <f t="shared" si="23"/>
        <v>#DIV/0!</v>
      </c>
      <c r="E304" s="556" t="e">
        <f t="shared" si="24"/>
        <v>#DIV/0!</v>
      </c>
      <c r="F304" s="480"/>
      <c r="G304" s="481"/>
      <c r="H304" s="489"/>
      <c r="I304" s="487"/>
      <c r="J304" s="488"/>
    </row>
    <row r="305" spans="1:10" ht="15" x14ac:dyDescent="0.25">
      <c r="A305" s="478">
        <f t="shared" si="20"/>
        <v>295</v>
      </c>
      <c r="B305" s="479" t="str">
        <f t="shared" si="21"/>
        <v/>
      </c>
      <c r="C305" s="553" t="e">
        <f t="shared" si="22"/>
        <v>#DIV/0!</v>
      </c>
      <c r="D305" s="258" t="e">
        <f t="shared" si="23"/>
        <v>#DIV/0!</v>
      </c>
      <c r="E305" s="556" t="e">
        <f t="shared" si="24"/>
        <v>#DIV/0!</v>
      </c>
      <c r="F305" s="480"/>
      <c r="G305" s="481"/>
      <c r="H305" s="489"/>
      <c r="I305" s="487"/>
      <c r="J305" s="488"/>
    </row>
    <row r="306" spans="1:10" ht="15" x14ac:dyDescent="0.25">
      <c r="A306" s="478">
        <f t="shared" si="20"/>
        <v>296</v>
      </c>
      <c r="B306" s="479" t="str">
        <f t="shared" si="21"/>
        <v/>
      </c>
      <c r="C306" s="553" t="e">
        <f t="shared" si="22"/>
        <v>#DIV/0!</v>
      </c>
      <c r="D306" s="258" t="e">
        <f t="shared" si="23"/>
        <v>#DIV/0!</v>
      </c>
      <c r="E306" s="556" t="e">
        <f t="shared" si="24"/>
        <v>#DIV/0!</v>
      </c>
      <c r="F306" s="480"/>
      <c r="G306" s="481"/>
      <c r="H306" s="489"/>
      <c r="I306" s="487"/>
      <c r="J306" s="488"/>
    </row>
    <row r="307" spans="1:10" ht="15" x14ac:dyDescent="0.25">
      <c r="A307" s="478">
        <f t="shared" si="20"/>
        <v>297</v>
      </c>
      <c r="B307" s="479" t="str">
        <f t="shared" si="21"/>
        <v/>
      </c>
      <c r="C307" s="553" t="e">
        <f t="shared" si="22"/>
        <v>#DIV/0!</v>
      </c>
      <c r="D307" s="258" t="e">
        <f t="shared" si="23"/>
        <v>#DIV/0!</v>
      </c>
      <c r="E307" s="556" t="e">
        <f t="shared" si="24"/>
        <v>#DIV/0!</v>
      </c>
      <c r="F307" s="480"/>
      <c r="G307" s="481"/>
      <c r="H307" s="489"/>
      <c r="I307" s="487"/>
      <c r="J307" s="488"/>
    </row>
    <row r="308" spans="1:10" ht="15" x14ac:dyDescent="0.25">
      <c r="A308" s="478">
        <f t="shared" si="20"/>
        <v>298</v>
      </c>
      <c r="B308" s="479" t="str">
        <f t="shared" si="21"/>
        <v/>
      </c>
      <c r="C308" s="553" t="e">
        <f t="shared" si="22"/>
        <v>#DIV/0!</v>
      </c>
      <c r="D308" s="258" t="e">
        <f t="shared" si="23"/>
        <v>#DIV/0!</v>
      </c>
      <c r="E308" s="556" t="e">
        <f t="shared" si="24"/>
        <v>#DIV/0!</v>
      </c>
      <c r="F308" s="480"/>
      <c r="G308" s="481"/>
      <c r="H308" s="489"/>
      <c r="I308" s="487"/>
      <c r="J308" s="488"/>
    </row>
    <row r="309" spans="1:10" ht="15" x14ac:dyDescent="0.25">
      <c r="A309" s="478">
        <f t="shared" si="20"/>
        <v>299</v>
      </c>
      <c r="B309" s="479" t="str">
        <f t="shared" si="21"/>
        <v/>
      </c>
      <c r="C309" s="553" t="e">
        <f t="shared" si="22"/>
        <v>#DIV/0!</v>
      </c>
      <c r="D309" s="258" t="e">
        <f t="shared" si="23"/>
        <v>#DIV/0!</v>
      </c>
      <c r="E309" s="556" t="e">
        <f t="shared" si="24"/>
        <v>#DIV/0!</v>
      </c>
      <c r="F309" s="480"/>
      <c r="G309" s="481"/>
      <c r="H309" s="489"/>
      <c r="I309" s="487"/>
      <c r="J309" s="488"/>
    </row>
    <row r="310" spans="1:10" ht="15" x14ac:dyDescent="0.25">
      <c r="A310" s="478">
        <f t="shared" si="20"/>
        <v>300</v>
      </c>
      <c r="B310" s="479" t="str">
        <f t="shared" si="21"/>
        <v/>
      </c>
      <c r="C310" s="553" t="e">
        <f t="shared" si="22"/>
        <v>#DIV/0!</v>
      </c>
      <c r="D310" s="258" t="e">
        <f t="shared" si="23"/>
        <v>#DIV/0!</v>
      </c>
      <c r="E310" s="556" t="e">
        <f t="shared" si="24"/>
        <v>#DIV/0!</v>
      </c>
      <c r="F310" s="480"/>
      <c r="G310" s="481"/>
      <c r="H310" s="489"/>
      <c r="I310" s="487"/>
      <c r="J310" s="488"/>
    </row>
    <row r="311" spans="1:10" ht="15" x14ac:dyDescent="0.25">
      <c r="A311" s="478">
        <f t="shared" si="20"/>
        <v>301</v>
      </c>
      <c r="B311" s="479" t="str">
        <f t="shared" si="21"/>
        <v/>
      </c>
      <c r="C311" s="553" t="e">
        <f t="shared" si="22"/>
        <v>#DIV/0!</v>
      </c>
      <c r="D311" s="258" t="e">
        <f t="shared" si="23"/>
        <v>#DIV/0!</v>
      </c>
      <c r="E311" s="556" t="e">
        <f t="shared" si="24"/>
        <v>#DIV/0!</v>
      </c>
      <c r="F311" s="480"/>
      <c r="G311" s="481"/>
      <c r="H311" s="489"/>
      <c r="I311" s="487"/>
      <c r="J311" s="488"/>
    </row>
    <row r="312" spans="1:10" ht="15" x14ac:dyDescent="0.25">
      <c r="A312" s="478">
        <f t="shared" si="20"/>
        <v>302</v>
      </c>
      <c r="B312" s="479" t="str">
        <f t="shared" si="21"/>
        <v/>
      </c>
      <c r="C312" s="553" t="e">
        <f t="shared" si="22"/>
        <v>#DIV/0!</v>
      </c>
      <c r="D312" s="258" t="e">
        <f t="shared" si="23"/>
        <v>#DIV/0!</v>
      </c>
      <c r="E312" s="556" t="e">
        <f t="shared" si="24"/>
        <v>#DIV/0!</v>
      </c>
      <c r="F312" s="480"/>
      <c r="G312" s="481"/>
      <c r="H312" s="489"/>
      <c r="I312" s="487"/>
      <c r="J312" s="488"/>
    </row>
    <row r="313" spans="1:10" ht="15" x14ac:dyDescent="0.25">
      <c r="A313" s="478">
        <f t="shared" si="20"/>
        <v>303</v>
      </c>
      <c r="B313" s="479" t="str">
        <f t="shared" si="21"/>
        <v/>
      </c>
      <c r="C313" s="553" t="e">
        <f t="shared" si="22"/>
        <v>#DIV/0!</v>
      </c>
      <c r="D313" s="258" t="e">
        <f t="shared" si="23"/>
        <v>#DIV/0!</v>
      </c>
      <c r="E313" s="556" t="e">
        <f t="shared" si="24"/>
        <v>#DIV/0!</v>
      </c>
      <c r="F313" s="480"/>
      <c r="G313" s="481"/>
      <c r="H313" s="489"/>
      <c r="I313" s="487"/>
      <c r="J313" s="488"/>
    </row>
    <row r="314" spans="1:10" ht="15" x14ac:dyDescent="0.25">
      <c r="A314" s="478">
        <f t="shared" si="20"/>
        <v>304</v>
      </c>
      <c r="B314" s="479" t="str">
        <f t="shared" si="21"/>
        <v/>
      </c>
      <c r="C314" s="553" t="e">
        <f t="shared" si="22"/>
        <v>#DIV/0!</v>
      </c>
      <c r="D314" s="258" t="e">
        <f t="shared" si="23"/>
        <v>#DIV/0!</v>
      </c>
      <c r="E314" s="556" t="e">
        <f t="shared" si="24"/>
        <v>#DIV/0!</v>
      </c>
      <c r="F314" s="480"/>
      <c r="G314" s="481"/>
      <c r="H314" s="489"/>
      <c r="I314" s="487"/>
      <c r="J314" s="488"/>
    </row>
    <row r="315" spans="1:10" ht="15" x14ac:dyDescent="0.25">
      <c r="A315" s="478">
        <f t="shared" si="20"/>
        <v>305</v>
      </c>
      <c r="B315" s="479" t="str">
        <f t="shared" si="21"/>
        <v/>
      </c>
      <c r="C315" s="553" t="e">
        <f t="shared" si="22"/>
        <v>#DIV/0!</v>
      </c>
      <c r="D315" s="258" t="e">
        <f t="shared" si="23"/>
        <v>#DIV/0!</v>
      </c>
      <c r="E315" s="556" t="e">
        <f t="shared" si="24"/>
        <v>#DIV/0!</v>
      </c>
      <c r="F315" s="480"/>
      <c r="G315" s="481"/>
      <c r="H315" s="489"/>
      <c r="I315" s="487"/>
      <c r="J315" s="488"/>
    </row>
    <row r="316" spans="1:10" ht="15" x14ac:dyDescent="0.25">
      <c r="A316" s="478">
        <f t="shared" si="20"/>
        <v>306</v>
      </c>
      <c r="B316" s="479" t="str">
        <f t="shared" si="21"/>
        <v/>
      </c>
      <c r="C316" s="553" t="e">
        <f t="shared" si="22"/>
        <v>#DIV/0!</v>
      </c>
      <c r="D316" s="258" t="e">
        <f t="shared" si="23"/>
        <v>#DIV/0!</v>
      </c>
      <c r="E316" s="556" t="e">
        <f t="shared" si="24"/>
        <v>#DIV/0!</v>
      </c>
      <c r="F316" s="480"/>
      <c r="G316" s="481"/>
      <c r="H316" s="489"/>
      <c r="I316" s="487"/>
      <c r="J316" s="488"/>
    </row>
    <row r="317" spans="1:10" ht="15" x14ac:dyDescent="0.25">
      <c r="A317" s="478">
        <f t="shared" si="20"/>
        <v>307</v>
      </c>
      <c r="B317" s="479" t="str">
        <f t="shared" si="21"/>
        <v/>
      </c>
      <c r="C317" s="553" t="e">
        <f t="shared" si="22"/>
        <v>#DIV/0!</v>
      </c>
      <c r="D317" s="258" t="e">
        <f t="shared" si="23"/>
        <v>#DIV/0!</v>
      </c>
      <c r="E317" s="556" t="e">
        <f t="shared" si="24"/>
        <v>#DIV/0!</v>
      </c>
      <c r="F317" s="480"/>
      <c r="G317" s="481"/>
      <c r="H317" s="489"/>
      <c r="I317" s="487"/>
      <c r="J317" s="488"/>
    </row>
    <row r="318" spans="1:10" ht="15" x14ac:dyDescent="0.25">
      <c r="A318" s="478">
        <f t="shared" si="20"/>
        <v>308</v>
      </c>
      <c r="B318" s="479" t="str">
        <f t="shared" si="21"/>
        <v/>
      </c>
      <c r="C318" s="553" t="e">
        <f t="shared" si="22"/>
        <v>#DIV/0!</v>
      </c>
      <c r="D318" s="258" t="e">
        <f t="shared" si="23"/>
        <v>#DIV/0!</v>
      </c>
      <c r="E318" s="556" t="e">
        <f t="shared" si="24"/>
        <v>#DIV/0!</v>
      </c>
      <c r="F318" s="480"/>
      <c r="G318" s="481"/>
      <c r="H318" s="489"/>
      <c r="I318" s="487"/>
      <c r="J318" s="488"/>
    </row>
    <row r="319" spans="1:10" ht="15" x14ac:dyDescent="0.25">
      <c r="A319" s="478">
        <f t="shared" si="20"/>
        <v>309</v>
      </c>
      <c r="B319" s="479" t="str">
        <f t="shared" si="21"/>
        <v/>
      </c>
      <c r="C319" s="553" t="e">
        <f t="shared" si="22"/>
        <v>#DIV/0!</v>
      </c>
      <c r="D319" s="258" t="e">
        <f t="shared" si="23"/>
        <v>#DIV/0!</v>
      </c>
      <c r="E319" s="556" t="e">
        <f t="shared" si="24"/>
        <v>#DIV/0!</v>
      </c>
      <c r="F319" s="480"/>
      <c r="G319" s="481"/>
      <c r="H319" s="489"/>
      <c r="I319" s="487"/>
      <c r="J319" s="488"/>
    </row>
    <row r="320" spans="1:10" ht="15" x14ac:dyDescent="0.25">
      <c r="A320" s="478">
        <f t="shared" si="20"/>
        <v>310</v>
      </c>
      <c r="B320" s="479" t="str">
        <f t="shared" si="21"/>
        <v/>
      </c>
      <c r="C320" s="553" t="e">
        <f t="shared" si="22"/>
        <v>#DIV/0!</v>
      </c>
      <c r="D320" s="258" t="e">
        <f t="shared" si="23"/>
        <v>#DIV/0!</v>
      </c>
      <c r="E320" s="556" t="e">
        <f t="shared" si="24"/>
        <v>#DIV/0!</v>
      </c>
      <c r="F320" s="480"/>
      <c r="G320" s="481"/>
      <c r="H320" s="489"/>
      <c r="I320" s="487"/>
      <c r="J320" s="488"/>
    </row>
    <row r="321" spans="1:10" ht="15" x14ac:dyDescent="0.25">
      <c r="A321" s="478">
        <f t="shared" si="20"/>
        <v>311</v>
      </c>
      <c r="B321" s="479" t="str">
        <f t="shared" si="21"/>
        <v/>
      </c>
      <c r="C321" s="553" t="e">
        <f t="shared" si="22"/>
        <v>#DIV/0!</v>
      </c>
      <c r="D321" s="258" t="e">
        <f t="shared" si="23"/>
        <v>#DIV/0!</v>
      </c>
      <c r="E321" s="556" t="e">
        <f t="shared" si="24"/>
        <v>#DIV/0!</v>
      </c>
      <c r="F321" s="480"/>
      <c r="G321" s="481"/>
      <c r="H321" s="489"/>
      <c r="I321" s="487"/>
      <c r="J321" s="488"/>
    </row>
    <row r="322" spans="1:10" ht="15" x14ac:dyDescent="0.25">
      <c r="A322" s="478">
        <f t="shared" si="20"/>
        <v>312</v>
      </c>
      <c r="B322" s="479" t="str">
        <f t="shared" si="21"/>
        <v/>
      </c>
      <c r="C322" s="553" t="e">
        <f t="shared" si="22"/>
        <v>#DIV/0!</v>
      </c>
      <c r="D322" s="258" t="e">
        <f t="shared" si="23"/>
        <v>#DIV/0!</v>
      </c>
      <c r="E322" s="556" t="e">
        <f t="shared" si="24"/>
        <v>#DIV/0!</v>
      </c>
      <c r="F322" s="480"/>
      <c r="G322" s="481"/>
      <c r="H322" s="489"/>
      <c r="I322" s="487"/>
      <c r="J322" s="488"/>
    </row>
    <row r="323" spans="1:10" ht="15" x14ac:dyDescent="0.25">
      <c r="A323" s="478">
        <f t="shared" si="20"/>
        <v>313</v>
      </c>
      <c r="B323" s="479" t="str">
        <f t="shared" si="21"/>
        <v/>
      </c>
      <c r="C323" s="553" t="e">
        <f t="shared" si="22"/>
        <v>#DIV/0!</v>
      </c>
      <c r="D323" s="258" t="e">
        <f t="shared" si="23"/>
        <v>#DIV/0!</v>
      </c>
      <c r="E323" s="556" t="e">
        <f t="shared" si="24"/>
        <v>#DIV/0!</v>
      </c>
      <c r="F323" s="480"/>
      <c r="G323" s="481"/>
      <c r="H323" s="489"/>
      <c r="I323" s="487"/>
      <c r="J323" s="488"/>
    </row>
    <row r="324" spans="1:10" ht="15" x14ac:dyDescent="0.25">
      <c r="A324" s="478">
        <f t="shared" si="20"/>
        <v>314</v>
      </c>
      <c r="B324" s="479" t="str">
        <f t="shared" si="21"/>
        <v/>
      </c>
      <c r="C324" s="553" t="e">
        <f t="shared" si="22"/>
        <v>#DIV/0!</v>
      </c>
      <c r="D324" s="258" t="e">
        <f t="shared" si="23"/>
        <v>#DIV/0!</v>
      </c>
      <c r="E324" s="556" t="e">
        <f t="shared" si="24"/>
        <v>#DIV/0!</v>
      </c>
      <c r="F324" s="480"/>
      <c r="G324" s="481"/>
      <c r="H324" s="489"/>
      <c r="I324" s="487"/>
      <c r="J324" s="488"/>
    </row>
    <row r="325" spans="1:10" ht="15" x14ac:dyDescent="0.25">
      <c r="A325" s="478">
        <f t="shared" si="20"/>
        <v>315</v>
      </c>
      <c r="B325" s="479" t="str">
        <f t="shared" si="21"/>
        <v/>
      </c>
      <c r="C325" s="553" t="e">
        <f t="shared" si="22"/>
        <v>#DIV/0!</v>
      </c>
      <c r="D325" s="258" t="e">
        <f t="shared" si="23"/>
        <v>#DIV/0!</v>
      </c>
      <c r="E325" s="556" t="e">
        <f t="shared" si="24"/>
        <v>#DIV/0!</v>
      </c>
      <c r="F325" s="480"/>
      <c r="G325" s="481"/>
      <c r="H325" s="489"/>
      <c r="I325" s="487"/>
      <c r="J325" s="488"/>
    </row>
    <row r="326" spans="1:10" ht="15" x14ac:dyDescent="0.25">
      <c r="A326" s="478">
        <f t="shared" si="20"/>
        <v>316</v>
      </c>
      <c r="B326" s="479" t="str">
        <f t="shared" si="21"/>
        <v/>
      </c>
      <c r="C326" s="553" t="e">
        <f t="shared" si="22"/>
        <v>#DIV/0!</v>
      </c>
      <c r="D326" s="258" t="e">
        <f t="shared" si="23"/>
        <v>#DIV/0!</v>
      </c>
      <c r="E326" s="556" t="e">
        <f t="shared" si="24"/>
        <v>#DIV/0!</v>
      </c>
      <c r="F326" s="480"/>
      <c r="G326" s="481"/>
      <c r="H326" s="489"/>
      <c r="I326" s="487"/>
      <c r="J326" s="488"/>
    </row>
    <row r="327" spans="1:10" ht="15" x14ac:dyDescent="0.25">
      <c r="A327" s="478">
        <f t="shared" si="20"/>
        <v>317</v>
      </c>
      <c r="B327" s="479" t="str">
        <f t="shared" si="21"/>
        <v/>
      </c>
      <c r="C327" s="553" t="e">
        <f t="shared" si="22"/>
        <v>#DIV/0!</v>
      </c>
      <c r="D327" s="258" t="e">
        <f t="shared" si="23"/>
        <v>#DIV/0!</v>
      </c>
      <c r="E327" s="556" t="e">
        <f t="shared" si="24"/>
        <v>#DIV/0!</v>
      </c>
      <c r="F327" s="480"/>
      <c r="G327" s="481"/>
      <c r="H327" s="489"/>
      <c r="I327" s="487"/>
      <c r="J327" s="488"/>
    </row>
    <row r="328" spans="1:10" ht="15" x14ac:dyDescent="0.25">
      <c r="A328" s="478">
        <f t="shared" si="20"/>
        <v>318</v>
      </c>
      <c r="B328" s="479" t="str">
        <f t="shared" si="21"/>
        <v/>
      </c>
      <c r="C328" s="553" t="e">
        <f t="shared" si="22"/>
        <v>#DIV/0!</v>
      </c>
      <c r="D328" s="258" t="e">
        <f t="shared" si="23"/>
        <v>#DIV/0!</v>
      </c>
      <c r="E328" s="556" t="e">
        <f t="shared" si="24"/>
        <v>#DIV/0!</v>
      </c>
      <c r="F328" s="480"/>
      <c r="G328" s="481"/>
      <c r="H328" s="489"/>
      <c r="I328" s="487"/>
      <c r="J328" s="488"/>
    </row>
    <row r="329" spans="1:10" ht="15" x14ac:dyDescent="0.25">
      <c r="A329" s="478">
        <f t="shared" si="20"/>
        <v>319</v>
      </c>
      <c r="B329" s="479" t="str">
        <f t="shared" si="21"/>
        <v/>
      </c>
      <c r="C329" s="553" t="e">
        <f t="shared" si="22"/>
        <v>#DIV/0!</v>
      </c>
      <c r="D329" s="258" t="e">
        <f t="shared" si="23"/>
        <v>#DIV/0!</v>
      </c>
      <c r="E329" s="556" t="e">
        <f t="shared" si="24"/>
        <v>#DIV/0!</v>
      </c>
      <c r="F329" s="480"/>
      <c r="G329" s="481"/>
      <c r="H329" s="489"/>
      <c r="I329" s="487"/>
      <c r="J329" s="488"/>
    </row>
    <row r="330" spans="1:10" ht="15" x14ac:dyDescent="0.25">
      <c r="A330" s="478">
        <f t="shared" si="20"/>
        <v>320</v>
      </c>
      <c r="B330" s="479" t="str">
        <f t="shared" si="21"/>
        <v/>
      </c>
      <c r="C330" s="553" t="e">
        <f t="shared" si="22"/>
        <v>#DIV/0!</v>
      </c>
      <c r="D330" s="258" t="e">
        <f t="shared" si="23"/>
        <v>#DIV/0!</v>
      </c>
      <c r="E330" s="556" t="e">
        <f t="shared" si="24"/>
        <v>#DIV/0!</v>
      </c>
      <c r="F330" s="480"/>
      <c r="G330" s="481"/>
      <c r="H330" s="489"/>
      <c r="I330" s="487"/>
      <c r="J330" s="488"/>
    </row>
    <row r="331" spans="1:10" ht="15" x14ac:dyDescent="0.25">
      <c r="A331" s="478">
        <f t="shared" ref="A331:A394" si="25">A330+1</f>
        <v>321</v>
      </c>
      <c r="B331" s="479" t="str">
        <f t="shared" si="21"/>
        <v/>
      </c>
      <c r="C331" s="553" t="e">
        <f t="shared" si="22"/>
        <v>#DIV/0!</v>
      </c>
      <c r="D331" s="258" t="e">
        <f t="shared" si="23"/>
        <v>#DIV/0!</v>
      </c>
      <c r="E331" s="556" t="e">
        <f t="shared" si="24"/>
        <v>#DIV/0!</v>
      </c>
      <c r="F331" s="480"/>
      <c r="G331" s="481"/>
      <c r="H331" s="489"/>
      <c r="I331" s="487"/>
      <c r="J331" s="488"/>
    </row>
    <row r="332" spans="1:10" ht="15" x14ac:dyDescent="0.25">
      <c r="A332" s="478">
        <f t="shared" si="25"/>
        <v>322</v>
      </c>
      <c r="B332" s="479" t="str">
        <f t="shared" ref="B332:B395" si="26">IF(A332&lt;($C$9+1),B331+(365/C$7),"")</f>
        <v/>
      </c>
      <c r="C332" s="553" t="e">
        <f t="shared" ref="C332:C395" si="27">IF(($E331&gt;$D$8),$D$8,($E331+($E331*$F$6)/12))</f>
        <v>#DIV/0!</v>
      </c>
      <c r="D332" s="258" t="e">
        <f t="shared" ref="D332:D395" si="28">IF(($E331&gt;0),$D331-1,0)</f>
        <v>#DIV/0!</v>
      </c>
      <c r="E332" s="556" t="e">
        <f t="shared" ref="E332:E395" si="29">$E331+($E331*($F$6/$C$7))-$C332</f>
        <v>#DIV/0!</v>
      </c>
      <c r="F332" s="480"/>
      <c r="G332" s="481"/>
      <c r="H332" s="489"/>
      <c r="I332" s="487"/>
      <c r="J332" s="488"/>
    </row>
    <row r="333" spans="1:10" ht="15" x14ac:dyDescent="0.25">
      <c r="A333" s="478">
        <f t="shared" si="25"/>
        <v>323</v>
      </c>
      <c r="B333" s="479" t="str">
        <f t="shared" si="26"/>
        <v/>
      </c>
      <c r="C333" s="553" t="e">
        <f t="shared" si="27"/>
        <v>#DIV/0!</v>
      </c>
      <c r="D333" s="258" t="e">
        <f t="shared" si="28"/>
        <v>#DIV/0!</v>
      </c>
      <c r="E333" s="556" t="e">
        <f t="shared" si="29"/>
        <v>#DIV/0!</v>
      </c>
      <c r="F333" s="480"/>
      <c r="G333" s="481"/>
      <c r="H333" s="489"/>
      <c r="I333" s="487"/>
      <c r="J333" s="488"/>
    </row>
    <row r="334" spans="1:10" ht="15" x14ac:dyDescent="0.25">
      <c r="A334" s="478">
        <f t="shared" si="25"/>
        <v>324</v>
      </c>
      <c r="B334" s="479" t="str">
        <f t="shared" si="26"/>
        <v/>
      </c>
      <c r="C334" s="553" t="e">
        <f t="shared" si="27"/>
        <v>#DIV/0!</v>
      </c>
      <c r="D334" s="258" t="e">
        <f t="shared" si="28"/>
        <v>#DIV/0!</v>
      </c>
      <c r="E334" s="556" t="e">
        <f t="shared" si="29"/>
        <v>#DIV/0!</v>
      </c>
      <c r="F334" s="480"/>
      <c r="G334" s="481"/>
      <c r="H334" s="489"/>
      <c r="I334" s="487"/>
      <c r="J334" s="488"/>
    </row>
    <row r="335" spans="1:10" ht="15" x14ac:dyDescent="0.25">
      <c r="A335" s="478">
        <f t="shared" si="25"/>
        <v>325</v>
      </c>
      <c r="B335" s="479" t="str">
        <f t="shared" si="26"/>
        <v/>
      </c>
      <c r="C335" s="553" t="e">
        <f t="shared" si="27"/>
        <v>#DIV/0!</v>
      </c>
      <c r="D335" s="258" t="e">
        <f t="shared" si="28"/>
        <v>#DIV/0!</v>
      </c>
      <c r="E335" s="556" t="e">
        <f t="shared" si="29"/>
        <v>#DIV/0!</v>
      </c>
      <c r="F335" s="480"/>
      <c r="G335" s="481"/>
      <c r="H335" s="489"/>
      <c r="I335" s="487"/>
      <c r="J335" s="488"/>
    </row>
    <row r="336" spans="1:10" ht="15" x14ac:dyDescent="0.25">
      <c r="A336" s="478">
        <f t="shared" si="25"/>
        <v>326</v>
      </c>
      <c r="B336" s="479" t="str">
        <f t="shared" si="26"/>
        <v/>
      </c>
      <c r="C336" s="553" t="e">
        <f t="shared" si="27"/>
        <v>#DIV/0!</v>
      </c>
      <c r="D336" s="258" t="e">
        <f t="shared" si="28"/>
        <v>#DIV/0!</v>
      </c>
      <c r="E336" s="556" t="e">
        <f t="shared" si="29"/>
        <v>#DIV/0!</v>
      </c>
      <c r="F336" s="480"/>
      <c r="G336" s="481"/>
      <c r="H336" s="489"/>
      <c r="I336" s="487"/>
      <c r="J336" s="488"/>
    </row>
    <row r="337" spans="1:10" ht="15" x14ac:dyDescent="0.25">
      <c r="A337" s="478">
        <f t="shared" si="25"/>
        <v>327</v>
      </c>
      <c r="B337" s="479" t="str">
        <f t="shared" si="26"/>
        <v/>
      </c>
      <c r="C337" s="553" t="e">
        <f t="shared" si="27"/>
        <v>#DIV/0!</v>
      </c>
      <c r="D337" s="258" t="e">
        <f t="shared" si="28"/>
        <v>#DIV/0!</v>
      </c>
      <c r="E337" s="556" t="e">
        <f t="shared" si="29"/>
        <v>#DIV/0!</v>
      </c>
      <c r="F337" s="480"/>
      <c r="G337" s="481"/>
      <c r="H337" s="489"/>
      <c r="I337" s="487"/>
      <c r="J337" s="488"/>
    </row>
    <row r="338" spans="1:10" ht="15" x14ac:dyDescent="0.25">
      <c r="A338" s="478">
        <f t="shared" si="25"/>
        <v>328</v>
      </c>
      <c r="B338" s="479" t="str">
        <f t="shared" si="26"/>
        <v/>
      </c>
      <c r="C338" s="553" t="e">
        <f t="shared" si="27"/>
        <v>#DIV/0!</v>
      </c>
      <c r="D338" s="258" t="e">
        <f t="shared" si="28"/>
        <v>#DIV/0!</v>
      </c>
      <c r="E338" s="556" t="e">
        <f t="shared" si="29"/>
        <v>#DIV/0!</v>
      </c>
      <c r="F338" s="480"/>
      <c r="G338" s="481"/>
      <c r="H338" s="489"/>
      <c r="I338" s="487"/>
      <c r="J338" s="488"/>
    </row>
    <row r="339" spans="1:10" ht="15" x14ac:dyDescent="0.25">
      <c r="A339" s="478">
        <f t="shared" si="25"/>
        <v>329</v>
      </c>
      <c r="B339" s="479" t="str">
        <f t="shared" si="26"/>
        <v/>
      </c>
      <c r="C339" s="553" t="e">
        <f t="shared" si="27"/>
        <v>#DIV/0!</v>
      </c>
      <c r="D339" s="258" t="e">
        <f t="shared" si="28"/>
        <v>#DIV/0!</v>
      </c>
      <c r="E339" s="556" t="e">
        <f t="shared" si="29"/>
        <v>#DIV/0!</v>
      </c>
      <c r="F339" s="480"/>
      <c r="G339" s="481"/>
      <c r="H339" s="489"/>
      <c r="I339" s="487"/>
      <c r="J339" s="488"/>
    </row>
    <row r="340" spans="1:10" ht="15" x14ac:dyDescent="0.25">
      <c r="A340" s="478">
        <f t="shared" si="25"/>
        <v>330</v>
      </c>
      <c r="B340" s="479" t="str">
        <f t="shared" si="26"/>
        <v/>
      </c>
      <c r="C340" s="553" t="e">
        <f t="shared" si="27"/>
        <v>#DIV/0!</v>
      </c>
      <c r="D340" s="258" t="e">
        <f t="shared" si="28"/>
        <v>#DIV/0!</v>
      </c>
      <c r="E340" s="556" t="e">
        <f t="shared" si="29"/>
        <v>#DIV/0!</v>
      </c>
      <c r="F340" s="480"/>
      <c r="G340" s="481"/>
      <c r="H340" s="489"/>
      <c r="I340" s="487"/>
      <c r="J340" s="488"/>
    </row>
    <row r="341" spans="1:10" ht="15" x14ac:dyDescent="0.25">
      <c r="A341" s="478">
        <f t="shared" si="25"/>
        <v>331</v>
      </c>
      <c r="B341" s="479" t="str">
        <f t="shared" si="26"/>
        <v/>
      </c>
      <c r="C341" s="553" t="e">
        <f t="shared" si="27"/>
        <v>#DIV/0!</v>
      </c>
      <c r="D341" s="258" t="e">
        <f t="shared" si="28"/>
        <v>#DIV/0!</v>
      </c>
      <c r="E341" s="556" t="e">
        <f t="shared" si="29"/>
        <v>#DIV/0!</v>
      </c>
      <c r="F341" s="480"/>
      <c r="G341" s="481"/>
      <c r="H341" s="489"/>
      <c r="I341" s="487"/>
      <c r="J341" s="488"/>
    </row>
    <row r="342" spans="1:10" ht="15" x14ac:dyDescent="0.25">
      <c r="A342" s="478">
        <f t="shared" si="25"/>
        <v>332</v>
      </c>
      <c r="B342" s="479" t="str">
        <f t="shared" si="26"/>
        <v/>
      </c>
      <c r="C342" s="553" t="e">
        <f t="shared" si="27"/>
        <v>#DIV/0!</v>
      </c>
      <c r="D342" s="258" t="e">
        <f t="shared" si="28"/>
        <v>#DIV/0!</v>
      </c>
      <c r="E342" s="556" t="e">
        <f t="shared" si="29"/>
        <v>#DIV/0!</v>
      </c>
      <c r="F342" s="480"/>
      <c r="G342" s="481"/>
      <c r="H342" s="489"/>
      <c r="I342" s="487"/>
      <c r="J342" s="488"/>
    </row>
    <row r="343" spans="1:10" ht="15" x14ac:dyDescent="0.25">
      <c r="A343" s="478">
        <f t="shared" si="25"/>
        <v>333</v>
      </c>
      <c r="B343" s="479" t="str">
        <f t="shared" si="26"/>
        <v/>
      </c>
      <c r="C343" s="553" t="e">
        <f t="shared" si="27"/>
        <v>#DIV/0!</v>
      </c>
      <c r="D343" s="258" t="e">
        <f t="shared" si="28"/>
        <v>#DIV/0!</v>
      </c>
      <c r="E343" s="556" t="e">
        <f t="shared" si="29"/>
        <v>#DIV/0!</v>
      </c>
      <c r="F343" s="480"/>
      <c r="G343" s="481"/>
      <c r="H343" s="489"/>
      <c r="I343" s="487"/>
      <c r="J343" s="488"/>
    </row>
    <row r="344" spans="1:10" ht="15" x14ac:dyDescent="0.25">
      <c r="A344" s="478">
        <f t="shared" si="25"/>
        <v>334</v>
      </c>
      <c r="B344" s="479" t="str">
        <f t="shared" si="26"/>
        <v/>
      </c>
      <c r="C344" s="553" t="e">
        <f t="shared" si="27"/>
        <v>#DIV/0!</v>
      </c>
      <c r="D344" s="258" t="e">
        <f t="shared" si="28"/>
        <v>#DIV/0!</v>
      </c>
      <c r="E344" s="556" t="e">
        <f t="shared" si="29"/>
        <v>#DIV/0!</v>
      </c>
      <c r="F344" s="480"/>
      <c r="G344" s="481"/>
      <c r="H344" s="489"/>
      <c r="I344" s="487"/>
      <c r="J344" s="488"/>
    </row>
    <row r="345" spans="1:10" ht="15" x14ac:dyDescent="0.25">
      <c r="A345" s="478">
        <f t="shared" si="25"/>
        <v>335</v>
      </c>
      <c r="B345" s="479" t="str">
        <f t="shared" si="26"/>
        <v/>
      </c>
      <c r="C345" s="553" t="e">
        <f t="shared" si="27"/>
        <v>#DIV/0!</v>
      </c>
      <c r="D345" s="258" t="e">
        <f t="shared" si="28"/>
        <v>#DIV/0!</v>
      </c>
      <c r="E345" s="556" t="e">
        <f t="shared" si="29"/>
        <v>#DIV/0!</v>
      </c>
      <c r="F345" s="480"/>
      <c r="G345" s="481"/>
      <c r="H345" s="489"/>
      <c r="I345" s="487"/>
      <c r="J345" s="488"/>
    </row>
    <row r="346" spans="1:10" ht="15" x14ac:dyDescent="0.25">
      <c r="A346" s="478">
        <f t="shared" si="25"/>
        <v>336</v>
      </c>
      <c r="B346" s="479" t="str">
        <f t="shared" si="26"/>
        <v/>
      </c>
      <c r="C346" s="553" t="e">
        <f t="shared" si="27"/>
        <v>#DIV/0!</v>
      </c>
      <c r="D346" s="258" t="e">
        <f t="shared" si="28"/>
        <v>#DIV/0!</v>
      </c>
      <c r="E346" s="556" t="e">
        <f t="shared" si="29"/>
        <v>#DIV/0!</v>
      </c>
      <c r="F346" s="480"/>
      <c r="G346" s="481"/>
      <c r="H346" s="489"/>
      <c r="I346" s="487"/>
      <c r="J346" s="488"/>
    </row>
    <row r="347" spans="1:10" ht="15" x14ac:dyDescent="0.25">
      <c r="A347" s="478">
        <f t="shared" si="25"/>
        <v>337</v>
      </c>
      <c r="B347" s="479" t="str">
        <f t="shared" si="26"/>
        <v/>
      </c>
      <c r="C347" s="553" t="e">
        <f t="shared" si="27"/>
        <v>#DIV/0!</v>
      </c>
      <c r="D347" s="258" t="e">
        <f t="shared" si="28"/>
        <v>#DIV/0!</v>
      </c>
      <c r="E347" s="556" t="e">
        <f t="shared" si="29"/>
        <v>#DIV/0!</v>
      </c>
      <c r="F347" s="480"/>
      <c r="G347" s="481"/>
      <c r="H347" s="489"/>
      <c r="I347" s="487"/>
      <c r="J347" s="488"/>
    </row>
    <row r="348" spans="1:10" ht="15" x14ac:dyDescent="0.25">
      <c r="A348" s="478">
        <f t="shared" si="25"/>
        <v>338</v>
      </c>
      <c r="B348" s="479" t="str">
        <f t="shared" si="26"/>
        <v/>
      </c>
      <c r="C348" s="553" t="e">
        <f t="shared" si="27"/>
        <v>#DIV/0!</v>
      </c>
      <c r="D348" s="258" t="e">
        <f t="shared" si="28"/>
        <v>#DIV/0!</v>
      </c>
      <c r="E348" s="556" t="e">
        <f t="shared" si="29"/>
        <v>#DIV/0!</v>
      </c>
      <c r="F348" s="480"/>
      <c r="G348" s="481"/>
      <c r="H348" s="489"/>
      <c r="I348" s="487"/>
      <c r="J348" s="488"/>
    </row>
    <row r="349" spans="1:10" ht="15" x14ac:dyDescent="0.25">
      <c r="A349" s="478">
        <f t="shared" si="25"/>
        <v>339</v>
      </c>
      <c r="B349" s="479" t="str">
        <f t="shared" si="26"/>
        <v/>
      </c>
      <c r="C349" s="553" t="e">
        <f t="shared" si="27"/>
        <v>#DIV/0!</v>
      </c>
      <c r="D349" s="258" t="e">
        <f t="shared" si="28"/>
        <v>#DIV/0!</v>
      </c>
      <c r="E349" s="556" t="e">
        <f t="shared" si="29"/>
        <v>#DIV/0!</v>
      </c>
      <c r="F349" s="480"/>
      <c r="G349" s="481"/>
      <c r="H349" s="489"/>
      <c r="I349" s="487"/>
      <c r="J349" s="488"/>
    </row>
    <row r="350" spans="1:10" ht="15" x14ac:dyDescent="0.25">
      <c r="A350" s="478">
        <f t="shared" si="25"/>
        <v>340</v>
      </c>
      <c r="B350" s="479" t="str">
        <f t="shared" si="26"/>
        <v/>
      </c>
      <c r="C350" s="553" t="e">
        <f t="shared" si="27"/>
        <v>#DIV/0!</v>
      </c>
      <c r="D350" s="258" t="e">
        <f t="shared" si="28"/>
        <v>#DIV/0!</v>
      </c>
      <c r="E350" s="556" t="e">
        <f t="shared" si="29"/>
        <v>#DIV/0!</v>
      </c>
      <c r="F350" s="480"/>
      <c r="G350" s="481"/>
      <c r="H350" s="489"/>
      <c r="I350" s="487"/>
      <c r="J350" s="488"/>
    </row>
    <row r="351" spans="1:10" ht="15" x14ac:dyDescent="0.25">
      <c r="A351" s="478">
        <f t="shared" si="25"/>
        <v>341</v>
      </c>
      <c r="B351" s="479" t="str">
        <f t="shared" si="26"/>
        <v/>
      </c>
      <c r="C351" s="553" t="e">
        <f t="shared" si="27"/>
        <v>#DIV/0!</v>
      </c>
      <c r="D351" s="258" t="e">
        <f t="shared" si="28"/>
        <v>#DIV/0!</v>
      </c>
      <c r="E351" s="556" t="e">
        <f t="shared" si="29"/>
        <v>#DIV/0!</v>
      </c>
      <c r="F351" s="480"/>
      <c r="G351" s="481"/>
      <c r="H351" s="489"/>
      <c r="I351" s="487"/>
      <c r="J351" s="488"/>
    </row>
    <row r="352" spans="1:10" ht="15" x14ac:dyDescent="0.25">
      <c r="A352" s="478">
        <f t="shared" si="25"/>
        <v>342</v>
      </c>
      <c r="B352" s="479" t="str">
        <f t="shared" si="26"/>
        <v/>
      </c>
      <c r="C352" s="553" t="e">
        <f t="shared" si="27"/>
        <v>#DIV/0!</v>
      </c>
      <c r="D352" s="258" t="e">
        <f t="shared" si="28"/>
        <v>#DIV/0!</v>
      </c>
      <c r="E352" s="556" t="e">
        <f t="shared" si="29"/>
        <v>#DIV/0!</v>
      </c>
      <c r="F352" s="480"/>
      <c r="G352" s="481"/>
      <c r="H352" s="489"/>
      <c r="I352" s="487"/>
      <c r="J352" s="488"/>
    </row>
    <row r="353" spans="1:10" ht="15" x14ac:dyDescent="0.25">
      <c r="A353" s="478">
        <f t="shared" si="25"/>
        <v>343</v>
      </c>
      <c r="B353" s="479" t="str">
        <f t="shared" si="26"/>
        <v/>
      </c>
      <c r="C353" s="553" t="e">
        <f t="shared" si="27"/>
        <v>#DIV/0!</v>
      </c>
      <c r="D353" s="258" t="e">
        <f t="shared" si="28"/>
        <v>#DIV/0!</v>
      </c>
      <c r="E353" s="556" t="e">
        <f t="shared" si="29"/>
        <v>#DIV/0!</v>
      </c>
      <c r="F353" s="480"/>
      <c r="G353" s="481"/>
      <c r="H353" s="489"/>
      <c r="I353" s="487"/>
      <c r="J353" s="488"/>
    </row>
    <row r="354" spans="1:10" ht="15" x14ac:dyDescent="0.25">
      <c r="A354" s="478">
        <f t="shared" si="25"/>
        <v>344</v>
      </c>
      <c r="B354" s="479" t="str">
        <f t="shared" si="26"/>
        <v/>
      </c>
      <c r="C354" s="553" t="e">
        <f t="shared" si="27"/>
        <v>#DIV/0!</v>
      </c>
      <c r="D354" s="258" t="e">
        <f t="shared" si="28"/>
        <v>#DIV/0!</v>
      </c>
      <c r="E354" s="556" t="e">
        <f t="shared" si="29"/>
        <v>#DIV/0!</v>
      </c>
      <c r="F354" s="480"/>
      <c r="G354" s="481"/>
      <c r="H354" s="489"/>
      <c r="I354" s="487"/>
      <c r="J354" s="488"/>
    </row>
    <row r="355" spans="1:10" ht="15" x14ac:dyDescent="0.25">
      <c r="A355" s="478">
        <f t="shared" si="25"/>
        <v>345</v>
      </c>
      <c r="B355" s="479" t="str">
        <f t="shared" si="26"/>
        <v/>
      </c>
      <c r="C355" s="553" t="e">
        <f t="shared" si="27"/>
        <v>#DIV/0!</v>
      </c>
      <c r="D355" s="258" t="e">
        <f t="shared" si="28"/>
        <v>#DIV/0!</v>
      </c>
      <c r="E355" s="556" t="e">
        <f t="shared" si="29"/>
        <v>#DIV/0!</v>
      </c>
      <c r="F355" s="480"/>
      <c r="G355" s="481"/>
      <c r="H355" s="489"/>
      <c r="I355" s="487"/>
      <c r="J355" s="488"/>
    </row>
    <row r="356" spans="1:10" ht="15" x14ac:dyDescent="0.25">
      <c r="A356" s="478">
        <f t="shared" si="25"/>
        <v>346</v>
      </c>
      <c r="B356" s="479" t="str">
        <f t="shared" si="26"/>
        <v/>
      </c>
      <c r="C356" s="553" t="e">
        <f t="shared" si="27"/>
        <v>#DIV/0!</v>
      </c>
      <c r="D356" s="258" t="e">
        <f t="shared" si="28"/>
        <v>#DIV/0!</v>
      </c>
      <c r="E356" s="556" t="e">
        <f t="shared" si="29"/>
        <v>#DIV/0!</v>
      </c>
      <c r="F356" s="480"/>
      <c r="G356" s="481"/>
      <c r="H356" s="489"/>
      <c r="I356" s="487"/>
      <c r="J356" s="488"/>
    </row>
    <row r="357" spans="1:10" ht="15" x14ac:dyDescent="0.25">
      <c r="A357" s="478">
        <f t="shared" si="25"/>
        <v>347</v>
      </c>
      <c r="B357" s="479" t="str">
        <f t="shared" si="26"/>
        <v/>
      </c>
      <c r="C357" s="553" t="e">
        <f t="shared" si="27"/>
        <v>#DIV/0!</v>
      </c>
      <c r="D357" s="258" t="e">
        <f t="shared" si="28"/>
        <v>#DIV/0!</v>
      </c>
      <c r="E357" s="556" t="e">
        <f t="shared" si="29"/>
        <v>#DIV/0!</v>
      </c>
      <c r="F357" s="480"/>
      <c r="G357" s="481"/>
      <c r="H357" s="489"/>
      <c r="I357" s="487"/>
      <c r="J357" s="488"/>
    </row>
    <row r="358" spans="1:10" ht="15" x14ac:dyDescent="0.25">
      <c r="A358" s="478">
        <f t="shared" si="25"/>
        <v>348</v>
      </c>
      <c r="B358" s="479" t="str">
        <f t="shared" si="26"/>
        <v/>
      </c>
      <c r="C358" s="553" t="e">
        <f t="shared" si="27"/>
        <v>#DIV/0!</v>
      </c>
      <c r="D358" s="258" t="e">
        <f t="shared" si="28"/>
        <v>#DIV/0!</v>
      </c>
      <c r="E358" s="556" t="e">
        <f t="shared" si="29"/>
        <v>#DIV/0!</v>
      </c>
      <c r="F358" s="480"/>
      <c r="G358" s="481"/>
      <c r="H358" s="489"/>
      <c r="I358" s="487"/>
      <c r="J358" s="488"/>
    </row>
    <row r="359" spans="1:10" ht="15" x14ac:dyDescent="0.25">
      <c r="A359" s="478">
        <f t="shared" si="25"/>
        <v>349</v>
      </c>
      <c r="B359" s="479" t="str">
        <f t="shared" si="26"/>
        <v/>
      </c>
      <c r="C359" s="553" t="e">
        <f t="shared" si="27"/>
        <v>#DIV/0!</v>
      </c>
      <c r="D359" s="258" t="e">
        <f t="shared" si="28"/>
        <v>#DIV/0!</v>
      </c>
      <c r="E359" s="556" t="e">
        <f t="shared" si="29"/>
        <v>#DIV/0!</v>
      </c>
      <c r="F359" s="480"/>
      <c r="G359" s="481"/>
      <c r="H359" s="489"/>
      <c r="I359" s="487"/>
      <c r="J359" s="488"/>
    </row>
    <row r="360" spans="1:10" ht="15" x14ac:dyDescent="0.25">
      <c r="A360" s="478">
        <f t="shared" si="25"/>
        <v>350</v>
      </c>
      <c r="B360" s="479" t="str">
        <f t="shared" si="26"/>
        <v/>
      </c>
      <c r="C360" s="553" t="e">
        <f t="shared" si="27"/>
        <v>#DIV/0!</v>
      </c>
      <c r="D360" s="258" t="e">
        <f t="shared" si="28"/>
        <v>#DIV/0!</v>
      </c>
      <c r="E360" s="556" t="e">
        <f t="shared" si="29"/>
        <v>#DIV/0!</v>
      </c>
      <c r="F360" s="480"/>
      <c r="G360" s="481"/>
      <c r="H360" s="489"/>
      <c r="I360" s="487"/>
      <c r="J360" s="488"/>
    </row>
    <row r="361" spans="1:10" ht="15" x14ac:dyDescent="0.25">
      <c r="A361" s="478">
        <f t="shared" si="25"/>
        <v>351</v>
      </c>
      <c r="B361" s="479" t="str">
        <f t="shared" si="26"/>
        <v/>
      </c>
      <c r="C361" s="553" t="e">
        <f t="shared" si="27"/>
        <v>#DIV/0!</v>
      </c>
      <c r="D361" s="258" t="e">
        <f t="shared" si="28"/>
        <v>#DIV/0!</v>
      </c>
      <c r="E361" s="556" t="e">
        <f t="shared" si="29"/>
        <v>#DIV/0!</v>
      </c>
      <c r="F361" s="480"/>
      <c r="G361" s="481"/>
      <c r="H361" s="489"/>
      <c r="I361" s="487"/>
      <c r="J361" s="488"/>
    </row>
    <row r="362" spans="1:10" ht="15" x14ac:dyDescent="0.25">
      <c r="A362" s="478">
        <f t="shared" si="25"/>
        <v>352</v>
      </c>
      <c r="B362" s="479" t="str">
        <f t="shared" si="26"/>
        <v/>
      </c>
      <c r="C362" s="553" t="e">
        <f t="shared" si="27"/>
        <v>#DIV/0!</v>
      </c>
      <c r="D362" s="258" t="e">
        <f t="shared" si="28"/>
        <v>#DIV/0!</v>
      </c>
      <c r="E362" s="556" t="e">
        <f t="shared" si="29"/>
        <v>#DIV/0!</v>
      </c>
      <c r="F362" s="480"/>
      <c r="G362" s="481"/>
      <c r="H362" s="489"/>
      <c r="I362" s="487"/>
      <c r="J362" s="488"/>
    </row>
    <row r="363" spans="1:10" ht="15" x14ac:dyDescent="0.25">
      <c r="A363" s="478">
        <f t="shared" si="25"/>
        <v>353</v>
      </c>
      <c r="B363" s="479" t="str">
        <f t="shared" si="26"/>
        <v/>
      </c>
      <c r="C363" s="553" t="e">
        <f t="shared" si="27"/>
        <v>#DIV/0!</v>
      </c>
      <c r="D363" s="258" t="e">
        <f t="shared" si="28"/>
        <v>#DIV/0!</v>
      </c>
      <c r="E363" s="556" t="e">
        <f t="shared" si="29"/>
        <v>#DIV/0!</v>
      </c>
      <c r="F363" s="480"/>
      <c r="G363" s="481"/>
      <c r="H363" s="489"/>
      <c r="I363" s="487"/>
      <c r="J363" s="488"/>
    </row>
    <row r="364" spans="1:10" ht="15" x14ac:dyDescent="0.25">
      <c r="A364" s="478">
        <f t="shared" si="25"/>
        <v>354</v>
      </c>
      <c r="B364" s="479" t="str">
        <f t="shared" si="26"/>
        <v/>
      </c>
      <c r="C364" s="553" t="e">
        <f t="shared" si="27"/>
        <v>#DIV/0!</v>
      </c>
      <c r="D364" s="258" t="e">
        <f t="shared" si="28"/>
        <v>#DIV/0!</v>
      </c>
      <c r="E364" s="556" t="e">
        <f t="shared" si="29"/>
        <v>#DIV/0!</v>
      </c>
      <c r="F364" s="480"/>
      <c r="G364" s="481"/>
      <c r="H364" s="489"/>
      <c r="I364" s="487"/>
      <c r="J364" s="488"/>
    </row>
    <row r="365" spans="1:10" ht="15" x14ac:dyDescent="0.25">
      <c r="A365" s="478">
        <f t="shared" si="25"/>
        <v>355</v>
      </c>
      <c r="B365" s="479" t="str">
        <f t="shared" si="26"/>
        <v/>
      </c>
      <c r="C365" s="553" t="e">
        <f t="shared" si="27"/>
        <v>#DIV/0!</v>
      </c>
      <c r="D365" s="258" t="e">
        <f t="shared" si="28"/>
        <v>#DIV/0!</v>
      </c>
      <c r="E365" s="556" t="e">
        <f t="shared" si="29"/>
        <v>#DIV/0!</v>
      </c>
      <c r="F365" s="480"/>
      <c r="G365" s="481"/>
      <c r="H365" s="489"/>
      <c r="I365" s="487"/>
      <c r="J365" s="488"/>
    </row>
    <row r="366" spans="1:10" ht="15" x14ac:dyDescent="0.25">
      <c r="A366" s="478">
        <f t="shared" si="25"/>
        <v>356</v>
      </c>
      <c r="B366" s="479" t="str">
        <f t="shared" si="26"/>
        <v/>
      </c>
      <c r="C366" s="553" t="e">
        <f t="shared" si="27"/>
        <v>#DIV/0!</v>
      </c>
      <c r="D366" s="258" t="e">
        <f t="shared" si="28"/>
        <v>#DIV/0!</v>
      </c>
      <c r="E366" s="556" t="e">
        <f t="shared" si="29"/>
        <v>#DIV/0!</v>
      </c>
      <c r="F366" s="480"/>
      <c r="G366" s="481"/>
      <c r="H366" s="489"/>
      <c r="I366" s="487"/>
      <c r="J366" s="488"/>
    </row>
    <row r="367" spans="1:10" ht="15" x14ac:dyDescent="0.25">
      <c r="A367" s="478">
        <f t="shared" si="25"/>
        <v>357</v>
      </c>
      <c r="B367" s="479" t="str">
        <f t="shared" si="26"/>
        <v/>
      </c>
      <c r="C367" s="553" t="e">
        <f t="shared" si="27"/>
        <v>#DIV/0!</v>
      </c>
      <c r="D367" s="258" t="e">
        <f t="shared" si="28"/>
        <v>#DIV/0!</v>
      </c>
      <c r="E367" s="556" t="e">
        <f t="shared" si="29"/>
        <v>#DIV/0!</v>
      </c>
      <c r="F367" s="480"/>
      <c r="G367" s="481"/>
      <c r="H367" s="489"/>
      <c r="I367" s="487"/>
      <c r="J367" s="488"/>
    </row>
    <row r="368" spans="1:10" ht="15" x14ac:dyDescent="0.25">
      <c r="A368" s="478">
        <f t="shared" si="25"/>
        <v>358</v>
      </c>
      <c r="B368" s="479" t="str">
        <f t="shared" si="26"/>
        <v/>
      </c>
      <c r="C368" s="553" t="e">
        <f t="shared" si="27"/>
        <v>#DIV/0!</v>
      </c>
      <c r="D368" s="258" t="e">
        <f t="shared" si="28"/>
        <v>#DIV/0!</v>
      </c>
      <c r="E368" s="556" t="e">
        <f t="shared" si="29"/>
        <v>#DIV/0!</v>
      </c>
      <c r="F368" s="480"/>
      <c r="G368" s="481"/>
      <c r="H368" s="489"/>
      <c r="I368" s="487"/>
      <c r="J368" s="488"/>
    </row>
    <row r="369" spans="1:10" ht="15" x14ac:dyDescent="0.25">
      <c r="A369" s="478">
        <f t="shared" si="25"/>
        <v>359</v>
      </c>
      <c r="B369" s="479" t="str">
        <f t="shared" si="26"/>
        <v/>
      </c>
      <c r="C369" s="553" t="e">
        <f t="shared" si="27"/>
        <v>#DIV/0!</v>
      </c>
      <c r="D369" s="258" t="e">
        <f t="shared" si="28"/>
        <v>#DIV/0!</v>
      </c>
      <c r="E369" s="556" t="e">
        <f t="shared" si="29"/>
        <v>#DIV/0!</v>
      </c>
      <c r="F369" s="480"/>
      <c r="G369" s="481"/>
      <c r="H369" s="489"/>
      <c r="I369" s="487"/>
      <c r="J369" s="488"/>
    </row>
    <row r="370" spans="1:10" ht="15" x14ac:dyDescent="0.25">
      <c r="A370" s="478">
        <f t="shared" si="25"/>
        <v>360</v>
      </c>
      <c r="B370" s="479" t="str">
        <f t="shared" si="26"/>
        <v/>
      </c>
      <c r="C370" s="553" t="e">
        <f t="shared" si="27"/>
        <v>#DIV/0!</v>
      </c>
      <c r="D370" s="258" t="e">
        <f t="shared" si="28"/>
        <v>#DIV/0!</v>
      </c>
      <c r="E370" s="556" t="e">
        <f t="shared" si="29"/>
        <v>#DIV/0!</v>
      </c>
      <c r="F370" s="480"/>
      <c r="G370" s="481"/>
      <c r="H370" s="489"/>
      <c r="I370" s="487"/>
      <c r="J370" s="488"/>
    </row>
    <row r="371" spans="1:10" ht="15" x14ac:dyDescent="0.25">
      <c r="A371" s="478">
        <f t="shared" si="25"/>
        <v>361</v>
      </c>
      <c r="B371" s="479" t="str">
        <f t="shared" si="26"/>
        <v/>
      </c>
      <c r="C371" s="553" t="e">
        <f t="shared" si="27"/>
        <v>#DIV/0!</v>
      </c>
      <c r="D371" s="258" t="e">
        <f t="shared" si="28"/>
        <v>#DIV/0!</v>
      </c>
      <c r="E371" s="556" t="e">
        <f t="shared" si="29"/>
        <v>#DIV/0!</v>
      </c>
      <c r="F371" s="480"/>
      <c r="G371" s="481"/>
      <c r="H371" s="489"/>
      <c r="I371" s="487"/>
      <c r="J371" s="488"/>
    </row>
    <row r="372" spans="1:10" ht="15" x14ac:dyDescent="0.25">
      <c r="A372" s="478">
        <f t="shared" si="25"/>
        <v>362</v>
      </c>
      <c r="B372" s="479" t="str">
        <f t="shared" si="26"/>
        <v/>
      </c>
      <c r="C372" s="553" t="e">
        <f t="shared" si="27"/>
        <v>#DIV/0!</v>
      </c>
      <c r="D372" s="258" t="e">
        <f t="shared" si="28"/>
        <v>#DIV/0!</v>
      </c>
      <c r="E372" s="556" t="e">
        <f t="shared" si="29"/>
        <v>#DIV/0!</v>
      </c>
      <c r="F372" s="480"/>
      <c r="G372" s="481"/>
      <c r="H372" s="489"/>
      <c r="I372" s="487"/>
      <c r="J372" s="488"/>
    </row>
    <row r="373" spans="1:10" ht="15" x14ac:dyDescent="0.25">
      <c r="A373" s="478">
        <f t="shared" si="25"/>
        <v>363</v>
      </c>
      <c r="B373" s="479" t="str">
        <f t="shared" si="26"/>
        <v/>
      </c>
      <c r="C373" s="553" t="e">
        <f t="shared" si="27"/>
        <v>#DIV/0!</v>
      </c>
      <c r="D373" s="258" t="e">
        <f t="shared" si="28"/>
        <v>#DIV/0!</v>
      </c>
      <c r="E373" s="556" t="e">
        <f t="shared" si="29"/>
        <v>#DIV/0!</v>
      </c>
      <c r="F373" s="480"/>
      <c r="G373" s="481"/>
      <c r="H373" s="489"/>
      <c r="I373" s="487"/>
      <c r="J373" s="488"/>
    </row>
    <row r="374" spans="1:10" ht="15" x14ac:dyDescent="0.25">
      <c r="A374" s="478">
        <f t="shared" si="25"/>
        <v>364</v>
      </c>
      <c r="B374" s="479" t="str">
        <f t="shared" si="26"/>
        <v/>
      </c>
      <c r="C374" s="553" t="e">
        <f t="shared" si="27"/>
        <v>#DIV/0!</v>
      </c>
      <c r="D374" s="258" t="e">
        <f t="shared" si="28"/>
        <v>#DIV/0!</v>
      </c>
      <c r="E374" s="556" t="e">
        <f t="shared" si="29"/>
        <v>#DIV/0!</v>
      </c>
      <c r="F374" s="480"/>
      <c r="G374" s="481"/>
      <c r="H374" s="489"/>
      <c r="I374" s="487"/>
      <c r="J374" s="488"/>
    </row>
    <row r="375" spans="1:10" ht="15" x14ac:dyDescent="0.25">
      <c r="A375" s="478">
        <f t="shared" si="25"/>
        <v>365</v>
      </c>
      <c r="B375" s="479" t="str">
        <f t="shared" si="26"/>
        <v/>
      </c>
      <c r="C375" s="553" t="e">
        <f t="shared" si="27"/>
        <v>#DIV/0!</v>
      </c>
      <c r="D375" s="258" t="e">
        <f t="shared" si="28"/>
        <v>#DIV/0!</v>
      </c>
      <c r="E375" s="556" t="e">
        <f t="shared" si="29"/>
        <v>#DIV/0!</v>
      </c>
      <c r="F375" s="480"/>
      <c r="G375" s="481"/>
      <c r="H375" s="489"/>
      <c r="I375" s="487"/>
      <c r="J375" s="488"/>
    </row>
    <row r="376" spans="1:10" ht="15" x14ac:dyDescent="0.25">
      <c r="A376" s="478">
        <f t="shared" si="25"/>
        <v>366</v>
      </c>
      <c r="B376" s="479" t="str">
        <f t="shared" si="26"/>
        <v/>
      </c>
      <c r="C376" s="553" t="e">
        <f t="shared" si="27"/>
        <v>#DIV/0!</v>
      </c>
      <c r="D376" s="258" t="e">
        <f t="shared" si="28"/>
        <v>#DIV/0!</v>
      </c>
      <c r="E376" s="556" t="e">
        <f t="shared" si="29"/>
        <v>#DIV/0!</v>
      </c>
      <c r="F376" s="480"/>
      <c r="G376" s="481"/>
      <c r="H376" s="489"/>
      <c r="I376" s="487"/>
      <c r="J376" s="488"/>
    </row>
    <row r="377" spans="1:10" ht="15" x14ac:dyDescent="0.25">
      <c r="A377" s="478">
        <f t="shared" si="25"/>
        <v>367</v>
      </c>
      <c r="B377" s="479" t="str">
        <f t="shared" si="26"/>
        <v/>
      </c>
      <c r="C377" s="553" t="e">
        <f t="shared" si="27"/>
        <v>#DIV/0!</v>
      </c>
      <c r="D377" s="258" t="e">
        <f t="shared" si="28"/>
        <v>#DIV/0!</v>
      </c>
      <c r="E377" s="556" t="e">
        <f t="shared" si="29"/>
        <v>#DIV/0!</v>
      </c>
      <c r="F377" s="480"/>
      <c r="G377" s="481"/>
      <c r="H377" s="489"/>
      <c r="I377" s="487"/>
      <c r="J377" s="488"/>
    </row>
    <row r="378" spans="1:10" ht="15" x14ac:dyDescent="0.25">
      <c r="A378" s="478">
        <f t="shared" si="25"/>
        <v>368</v>
      </c>
      <c r="B378" s="479" t="str">
        <f t="shared" si="26"/>
        <v/>
      </c>
      <c r="C378" s="553" t="e">
        <f t="shared" si="27"/>
        <v>#DIV/0!</v>
      </c>
      <c r="D378" s="258" t="e">
        <f t="shared" si="28"/>
        <v>#DIV/0!</v>
      </c>
      <c r="E378" s="556" t="e">
        <f t="shared" si="29"/>
        <v>#DIV/0!</v>
      </c>
      <c r="F378" s="480"/>
      <c r="G378" s="481"/>
      <c r="H378" s="489"/>
      <c r="I378" s="487"/>
      <c r="J378" s="488"/>
    </row>
    <row r="379" spans="1:10" ht="15" x14ac:dyDescent="0.25">
      <c r="A379" s="478">
        <f t="shared" si="25"/>
        <v>369</v>
      </c>
      <c r="B379" s="479" t="str">
        <f t="shared" si="26"/>
        <v/>
      </c>
      <c r="C379" s="553" t="e">
        <f t="shared" si="27"/>
        <v>#DIV/0!</v>
      </c>
      <c r="D379" s="258" t="e">
        <f t="shared" si="28"/>
        <v>#DIV/0!</v>
      </c>
      <c r="E379" s="556" t="e">
        <f t="shared" si="29"/>
        <v>#DIV/0!</v>
      </c>
      <c r="F379" s="480"/>
      <c r="G379" s="481"/>
      <c r="H379" s="489"/>
      <c r="I379" s="487"/>
      <c r="J379" s="488"/>
    </row>
    <row r="380" spans="1:10" ht="15" x14ac:dyDescent="0.25">
      <c r="A380" s="478">
        <f t="shared" si="25"/>
        <v>370</v>
      </c>
      <c r="B380" s="479" t="str">
        <f t="shared" si="26"/>
        <v/>
      </c>
      <c r="C380" s="553" t="e">
        <f t="shared" si="27"/>
        <v>#DIV/0!</v>
      </c>
      <c r="D380" s="258" t="e">
        <f t="shared" si="28"/>
        <v>#DIV/0!</v>
      </c>
      <c r="E380" s="556" t="e">
        <f t="shared" si="29"/>
        <v>#DIV/0!</v>
      </c>
      <c r="F380" s="480"/>
      <c r="G380" s="481"/>
      <c r="H380" s="489"/>
      <c r="I380" s="487"/>
      <c r="J380" s="488"/>
    </row>
    <row r="381" spans="1:10" ht="15" x14ac:dyDescent="0.25">
      <c r="A381" s="478">
        <f t="shared" si="25"/>
        <v>371</v>
      </c>
      <c r="B381" s="479" t="str">
        <f t="shared" si="26"/>
        <v/>
      </c>
      <c r="C381" s="553" t="e">
        <f t="shared" si="27"/>
        <v>#DIV/0!</v>
      </c>
      <c r="D381" s="258" t="e">
        <f t="shared" si="28"/>
        <v>#DIV/0!</v>
      </c>
      <c r="E381" s="556" t="e">
        <f t="shared" si="29"/>
        <v>#DIV/0!</v>
      </c>
      <c r="F381" s="480"/>
      <c r="G381" s="481"/>
      <c r="H381" s="489"/>
      <c r="I381" s="487"/>
      <c r="J381" s="488"/>
    </row>
    <row r="382" spans="1:10" ht="15" x14ac:dyDescent="0.25">
      <c r="A382" s="478">
        <f t="shared" si="25"/>
        <v>372</v>
      </c>
      <c r="B382" s="479" t="str">
        <f t="shared" si="26"/>
        <v/>
      </c>
      <c r="C382" s="553" t="e">
        <f t="shared" si="27"/>
        <v>#DIV/0!</v>
      </c>
      <c r="D382" s="258" t="e">
        <f t="shared" si="28"/>
        <v>#DIV/0!</v>
      </c>
      <c r="E382" s="556" t="e">
        <f t="shared" si="29"/>
        <v>#DIV/0!</v>
      </c>
      <c r="F382" s="480"/>
      <c r="G382" s="481"/>
      <c r="H382" s="489"/>
      <c r="I382" s="487"/>
      <c r="J382" s="488"/>
    </row>
    <row r="383" spans="1:10" ht="15" x14ac:dyDescent="0.25">
      <c r="A383" s="478">
        <f t="shared" si="25"/>
        <v>373</v>
      </c>
      <c r="B383" s="479" t="str">
        <f t="shared" si="26"/>
        <v/>
      </c>
      <c r="C383" s="553" t="e">
        <f t="shared" si="27"/>
        <v>#DIV/0!</v>
      </c>
      <c r="D383" s="258" t="e">
        <f t="shared" si="28"/>
        <v>#DIV/0!</v>
      </c>
      <c r="E383" s="556" t="e">
        <f t="shared" si="29"/>
        <v>#DIV/0!</v>
      </c>
      <c r="F383" s="480"/>
      <c r="G383" s="481"/>
      <c r="H383" s="489"/>
      <c r="I383" s="487"/>
      <c r="J383" s="488"/>
    </row>
    <row r="384" spans="1:10" ht="15" x14ac:dyDescent="0.25">
      <c r="A384" s="478">
        <f t="shared" si="25"/>
        <v>374</v>
      </c>
      <c r="B384" s="479" t="str">
        <f t="shared" si="26"/>
        <v/>
      </c>
      <c r="C384" s="553" t="e">
        <f t="shared" si="27"/>
        <v>#DIV/0!</v>
      </c>
      <c r="D384" s="258" t="e">
        <f t="shared" si="28"/>
        <v>#DIV/0!</v>
      </c>
      <c r="E384" s="556" t="e">
        <f t="shared" si="29"/>
        <v>#DIV/0!</v>
      </c>
      <c r="F384" s="480"/>
      <c r="G384" s="481"/>
      <c r="H384" s="489"/>
      <c r="I384" s="487"/>
      <c r="J384" s="488"/>
    </row>
    <row r="385" spans="1:10" ht="15" x14ac:dyDescent="0.25">
      <c r="A385" s="478">
        <f t="shared" si="25"/>
        <v>375</v>
      </c>
      <c r="B385" s="479" t="str">
        <f t="shared" si="26"/>
        <v/>
      </c>
      <c r="C385" s="553" t="e">
        <f t="shared" si="27"/>
        <v>#DIV/0!</v>
      </c>
      <c r="D385" s="258" t="e">
        <f t="shared" si="28"/>
        <v>#DIV/0!</v>
      </c>
      <c r="E385" s="556" t="e">
        <f t="shared" si="29"/>
        <v>#DIV/0!</v>
      </c>
      <c r="F385" s="480"/>
      <c r="G385" s="481"/>
      <c r="H385" s="489"/>
      <c r="I385" s="487"/>
      <c r="J385" s="488"/>
    </row>
    <row r="386" spans="1:10" ht="15" x14ac:dyDescent="0.25">
      <c r="A386" s="478">
        <f t="shared" si="25"/>
        <v>376</v>
      </c>
      <c r="B386" s="479" t="str">
        <f t="shared" si="26"/>
        <v/>
      </c>
      <c r="C386" s="553" t="e">
        <f t="shared" si="27"/>
        <v>#DIV/0!</v>
      </c>
      <c r="D386" s="258" t="e">
        <f t="shared" si="28"/>
        <v>#DIV/0!</v>
      </c>
      <c r="E386" s="556" t="e">
        <f t="shared" si="29"/>
        <v>#DIV/0!</v>
      </c>
      <c r="F386" s="480"/>
      <c r="G386" s="481"/>
      <c r="H386" s="489"/>
      <c r="I386" s="487"/>
      <c r="J386" s="488"/>
    </row>
    <row r="387" spans="1:10" ht="15" x14ac:dyDescent="0.25">
      <c r="A387" s="478">
        <f t="shared" si="25"/>
        <v>377</v>
      </c>
      <c r="B387" s="479" t="str">
        <f t="shared" si="26"/>
        <v/>
      </c>
      <c r="C387" s="553" t="e">
        <f t="shared" si="27"/>
        <v>#DIV/0!</v>
      </c>
      <c r="D387" s="258" t="e">
        <f t="shared" si="28"/>
        <v>#DIV/0!</v>
      </c>
      <c r="E387" s="556" t="e">
        <f t="shared" si="29"/>
        <v>#DIV/0!</v>
      </c>
      <c r="F387" s="480"/>
      <c r="G387" s="481"/>
      <c r="H387" s="489"/>
      <c r="I387" s="487"/>
      <c r="J387" s="488"/>
    </row>
    <row r="388" spans="1:10" ht="15" x14ac:dyDescent="0.25">
      <c r="A388" s="478">
        <f t="shared" si="25"/>
        <v>378</v>
      </c>
      <c r="B388" s="479" t="str">
        <f t="shared" si="26"/>
        <v/>
      </c>
      <c r="C388" s="553" t="e">
        <f t="shared" si="27"/>
        <v>#DIV/0!</v>
      </c>
      <c r="D388" s="258" t="e">
        <f t="shared" si="28"/>
        <v>#DIV/0!</v>
      </c>
      <c r="E388" s="556" t="e">
        <f t="shared" si="29"/>
        <v>#DIV/0!</v>
      </c>
      <c r="F388" s="480"/>
      <c r="G388" s="481"/>
      <c r="H388" s="489"/>
      <c r="I388" s="487"/>
      <c r="J388" s="488"/>
    </row>
    <row r="389" spans="1:10" ht="15" x14ac:dyDescent="0.25">
      <c r="A389" s="478">
        <f t="shared" si="25"/>
        <v>379</v>
      </c>
      <c r="B389" s="479" t="str">
        <f t="shared" si="26"/>
        <v/>
      </c>
      <c r="C389" s="553" t="e">
        <f t="shared" si="27"/>
        <v>#DIV/0!</v>
      </c>
      <c r="D389" s="258" t="e">
        <f t="shared" si="28"/>
        <v>#DIV/0!</v>
      </c>
      <c r="E389" s="556" t="e">
        <f t="shared" si="29"/>
        <v>#DIV/0!</v>
      </c>
      <c r="F389" s="480"/>
      <c r="G389" s="481"/>
      <c r="H389" s="489"/>
      <c r="I389" s="487"/>
      <c r="J389" s="488"/>
    </row>
    <row r="390" spans="1:10" ht="15" x14ac:dyDescent="0.25">
      <c r="A390" s="478">
        <f t="shared" si="25"/>
        <v>380</v>
      </c>
      <c r="B390" s="479" t="str">
        <f t="shared" si="26"/>
        <v/>
      </c>
      <c r="C390" s="553" t="e">
        <f t="shared" si="27"/>
        <v>#DIV/0!</v>
      </c>
      <c r="D390" s="258" t="e">
        <f t="shared" si="28"/>
        <v>#DIV/0!</v>
      </c>
      <c r="E390" s="556" t="e">
        <f t="shared" si="29"/>
        <v>#DIV/0!</v>
      </c>
      <c r="F390" s="480"/>
      <c r="G390" s="481"/>
      <c r="H390" s="489"/>
      <c r="I390" s="487"/>
      <c r="J390" s="488"/>
    </row>
    <row r="391" spans="1:10" ht="15" x14ac:dyDescent="0.25">
      <c r="A391" s="478">
        <f t="shared" si="25"/>
        <v>381</v>
      </c>
      <c r="B391" s="479" t="str">
        <f t="shared" si="26"/>
        <v/>
      </c>
      <c r="C391" s="553" t="e">
        <f t="shared" si="27"/>
        <v>#DIV/0!</v>
      </c>
      <c r="D391" s="258" t="e">
        <f t="shared" si="28"/>
        <v>#DIV/0!</v>
      </c>
      <c r="E391" s="556" t="e">
        <f t="shared" si="29"/>
        <v>#DIV/0!</v>
      </c>
      <c r="F391" s="480"/>
      <c r="G391" s="481"/>
      <c r="H391" s="489"/>
      <c r="I391" s="487"/>
      <c r="J391" s="488"/>
    </row>
    <row r="392" spans="1:10" ht="15" x14ac:dyDescent="0.25">
      <c r="A392" s="478">
        <f t="shared" si="25"/>
        <v>382</v>
      </c>
      <c r="B392" s="479" t="str">
        <f t="shared" si="26"/>
        <v/>
      </c>
      <c r="C392" s="553" t="e">
        <f t="shared" si="27"/>
        <v>#DIV/0!</v>
      </c>
      <c r="D392" s="258" t="e">
        <f t="shared" si="28"/>
        <v>#DIV/0!</v>
      </c>
      <c r="E392" s="556" t="e">
        <f t="shared" si="29"/>
        <v>#DIV/0!</v>
      </c>
      <c r="F392" s="480"/>
      <c r="G392" s="481"/>
      <c r="H392" s="489"/>
      <c r="I392" s="487"/>
      <c r="J392" s="488"/>
    </row>
    <row r="393" spans="1:10" ht="15" x14ac:dyDescent="0.25">
      <c r="A393" s="478">
        <f t="shared" si="25"/>
        <v>383</v>
      </c>
      <c r="B393" s="479" t="str">
        <f t="shared" si="26"/>
        <v/>
      </c>
      <c r="C393" s="553" t="e">
        <f t="shared" si="27"/>
        <v>#DIV/0!</v>
      </c>
      <c r="D393" s="258" t="e">
        <f t="shared" si="28"/>
        <v>#DIV/0!</v>
      </c>
      <c r="E393" s="556" t="e">
        <f t="shared" si="29"/>
        <v>#DIV/0!</v>
      </c>
      <c r="F393" s="480"/>
      <c r="G393" s="481"/>
      <c r="H393" s="489"/>
      <c r="I393" s="487"/>
      <c r="J393" s="488"/>
    </row>
    <row r="394" spans="1:10" ht="15" x14ac:dyDescent="0.25">
      <c r="A394" s="478">
        <f t="shared" si="25"/>
        <v>384</v>
      </c>
      <c r="B394" s="479" t="str">
        <f t="shared" si="26"/>
        <v/>
      </c>
      <c r="C394" s="553" t="e">
        <f t="shared" si="27"/>
        <v>#DIV/0!</v>
      </c>
      <c r="D394" s="258" t="e">
        <f t="shared" si="28"/>
        <v>#DIV/0!</v>
      </c>
      <c r="E394" s="556" t="e">
        <f t="shared" si="29"/>
        <v>#DIV/0!</v>
      </c>
      <c r="F394" s="480"/>
      <c r="G394" s="481"/>
      <c r="H394" s="489"/>
      <c r="I394" s="487"/>
      <c r="J394" s="488"/>
    </row>
    <row r="395" spans="1:10" ht="15" x14ac:dyDescent="0.25">
      <c r="A395" s="478">
        <f t="shared" ref="A395:A458" si="30">A394+1</f>
        <v>385</v>
      </c>
      <c r="B395" s="479" t="str">
        <f t="shared" si="26"/>
        <v/>
      </c>
      <c r="C395" s="553" t="e">
        <f t="shared" si="27"/>
        <v>#DIV/0!</v>
      </c>
      <c r="D395" s="258" t="e">
        <f t="shared" si="28"/>
        <v>#DIV/0!</v>
      </c>
      <c r="E395" s="556" t="e">
        <f t="shared" si="29"/>
        <v>#DIV/0!</v>
      </c>
      <c r="F395" s="480"/>
      <c r="G395" s="481"/>
      <c r="H395" s="489"/>
      <c r="I395" s="487"/>
      <c r="J395" s="488"/>
    </row>
    <row r="396" spans="1:10" ht="15" x14ac:dyDescent="0.25">
      <c r="A396" s="478">
        <f t="shared" si="30"/>
        <v>386</v>
      </c>
      <c r="B396" s="479" t="str">
        <f t="shared" ref="B396:B459" si="31">IF(A396&lt;($C$9+1),B395+(365/C$7),"")</f>
        <v/>
      </c>
      <c r="C396" s="553" t="e">
        <f t="shared" ref="C396:C459" si="32">IF(($E395&gt;$D$8),$D$8,($E395+($E395*$F$6)/12))</f>
        <v>#DIV/0!</v>
      </c>
      <c r="D396" s="258" t="e">
        <f t="shared" ref="D396:D459" si="33">IF(($E395&gt;0),$D395-1,0)</f>
        <v>#DIV/0!</v>
      </c>
      <c r="E396" s="556" t="e">
        <f t="shared" ref="E396:E459" si="34">$E395+($E395*($F$6/$C$7))-$C396</f>
        <v>#DIV/0!</v>
      </c>
      <c r="F396" s="480"/>
      <c r="G396" s="481"/>
      <c r="H396" s="489"/>
      <c r="I396" s="487"/>
      <c r="J396" s="488"/>
    </row>
    <row r="397" spans="1:10" ht="15" x14ac:dyDescent="0.25">
      <c r="A397" s="478">
        <f t="shared" si="30"/>
        <v>387</v>
      </c>
      <c r="B397" s="479" t="str">
        <f t="shared" si="31"/>
        <v/>
      </c>
      <c r="C397" s="553" t="e">
        <f t="shared" si="32"/>
        <v>#DIV/0!</v>
      </c>
      <c r="D397" s="258" t="e">
        <f t="shared" si="33"/>
        <v>#DIV/0!</v>
      </c>
      <c r="E397" s="556" t="e">
        <f t="shared" si="34"/>
        <v>#DIV/0!</v>
      </c>
      <c r="F397" s="480"/>
      <c r="G397" s="481"/>
      <c r="H397" s="489"/>
      <c r="I397" s="487"/>
      <c r="J397" s="488"/>
    </row>
    <row r="398" spans="1:10" ht="15" x14ac:dyDescent="0.25">
      <c r="A398" s="478">
        <f t="shared" si="30"/>
        <v>388</v>
      </c>
      <c r="B398" s="479" t="str">
        <f t="shared" si="31"/>
        <v/>
      </c>
      <c r="C398" s="553" t="e">
        <f t="shared" si="32"/>
        <v>#DIV/0!</v>
      </c>
      <c r="D398" s="258" t="e">
        <f t="shared" si="33"/>
        <v>#DIV/0!</v>
      </c>
      <c r="E398" s="556" t="e">
        <f t="shared" si="34"/>
        <v>#DIV/0!</v>
      </c>
      <c r="F398" s="480"/>
      <c r="G398" s="481"/>
      <c r="H398" s="489"/>
      <c r="I398" s="487"/>
      <c r="J398" s="488"/>
    </row>
    <row r="399" spans="1:10" ht="15" x14ac:dyDescent="0.25">
      <c r="A399" s="478">
        <f t="shared" si="30"/>
        <v>389</v>
      </c>
      <c r="B399" s="479" t="str">
        <f t="shared" si="31"/>
        <v/>
      </c>
      <c r="C399" s="553" t="e">
        <f t="shared" si="32"/>
        <v>#DIV/0!</v>
      </c>
      <c r="D399" s="258" t="e">
        <f t="shared" si="33"/>
        <v>#DIV/0!</v>
      </c>
      <c r="E399" s="556" t="e">
        <f t="shared" si="34"/>
        <v>#DIV/0!</v>
      </c>
      <c r="F399" s="480"/>
      <c r="G399" s="481"/>
      <c r="H399" s="489"/>
      <c r="I399" s="487"/>
      <c r="J399" s="488"/>
    </row>
    <row r="400" spans="1:10" ht="15" x14ac:dyDescent="0.25">
      <c r="A400" s="478">
        <f t="shared" si="30"/>
        <v>390</v>
      </c>
      <c r="B400" s="479" t="str">
        <f t="shared" si="31"/>
        <v/>
      </c>
      <c r="C400" s="553" t="e">
        <f t="shared" si="32"/>
        <v>#DIV/0!</v>
      </c>
      <c r="D400" s="258" t="e">
        <f t="shared" si="33"/>
        <v>#DIV/0!</v>
      </c>
      <c r="E400" s="556" t="e">
        <f t="shared" si="34"/>
        <v>#DIV/0!</v>
      </c>
      <c r="F400" s="480"/>
      <c r="G400" s="481"/>
      <c r="H400" s="489"/>
      <c r="I400" s="487"/>
      <c r="J400" s="488"/>
    </row>
    <row r="401" spans="1:10" ht="15" x14ac:dyDescent="0.25">
      <c r="A401" s="478">
        <f t="shared" si="30"/>
        <v>391</v>
      </c>
      <c r="B401" s="479" t="str">
        <f t="shared" si="31"/>
        <v/>
      </c>
      <c r="C401" s="553" t="e">
        <f t="shared" si="32"/>
        <v>#DIV/0!</v>
      </c>
      <c r="D401" s="258" t="e">
        <f t="shared" si="33"/>
        <v>#DIV/0!</v>
      </c>
      <c r="E401" s="556" t="e">
        <f t="shared" si="34"/>
        <v>#DIV/0!</v>
      </c>
      <c r="F401" s="480"/>
      <c r="G401" s="481"/>
      <c r="H401" s="489"/>
      <c r="I401" s="487"/>
      <c r="J401" s="488"/>
    </row>
    <row r="402" spans="1:10" ht="15" x14ac:dyDescent="0.25">
      <c r="A402" s="478">
        <f t="shared" si="30"/>
        <v>392</v>
      </c>
      <c r="B402" s="479" t="str">
        <f t="shared" si="31"/>
        <v/>
      </c>
      <c r="C402" s="553" t="e">
        <f t="shared" si="32"/>
        <v>#DIV/0!</v>
      </c>
      <c r="D402" s="258" t="e">
        <f t="shared" si="33"/>
        <v>#DIV/0!</v>
      </c>
      <c r="E402" s="556" t="e">
        <f t="shared" si="34"/>
        <v>#DIV/0!</v>
      </c>
      <c r="F402" s="480"/>
      <c r="G402" s="481"/>
      <c r="H402" s="489"/>
      <c r="I402" s="487"/>
      <c r="J402" s="488"/>
    </row>
    <row r="403" spans="1:10" ht="15" x14ac:dyDescent="0.25">
      <c r="A403" s="478">
        <f t="shared" si="30"/>
        <v>393</v>
      </c>
      <c r="B403" s="479" t="str">
        <f t="shared" si="31"/>
        <v/>
      </c>
      <c r="C403" s="553" t="e">
        <f t="shared" si="32"/>
        <v>#DIV/0!</v>
      </c>
      <c r="D403" s="258" t="e">
        <f t="shared" si="33"/>
        <v>#DIV/0!</v>
      </c>
      <c r="E403" s="556" t="e">
        <f t="shared" si="34"/>
        <v>#DIV/0!</v>
      </c>
      <c r="F403" s="480"/>
      <c r="G403" s="481"/>
      <c r="H403" s="489"/>
      <c r="I403" s="487"/>
      <c r="J403" s="488"/>
    </row>
    <row r="404" spans="1:10" ht="15" x14ac:dyDescent="0.25">
      <c r="A404" s="478">
        <f t="shared" si="30"/>
        <v>394</v>
      </c>
      <c r="B404" s="479" t="str">
        <f t="shared" si="31"/>
        <v/>
      </c>
      <c r="C404" s="553" t="e">
        <f t="shared" si="32"/>
        <v>#DIV/0!</v>
      </c>
      <c r="D404" s="258" t="e">
        <f t="shared" si="33"/>
        <v>#DIV/0!</v>
      </c>
      <c r="E404" s="556" t="e">
        <f t="shared" si="34"/>
        <v>#DIV/0!</v>
      </c>
      <c r="F404" s="480"/>
      <c r="G404" s="481"/>
      <c r="H404" s="489"/>
      <c r="I404" s="487"/>
      <c r="J404" s="488"/>
    </row>
    <row r="405" spans="1:10" ht="15" x14ac:dyDescent="0.25">
      <c r="A405" s="478">
        <f t="shared" si="30"/>
        <v>395</v>
      </c>
      <c r="B405" s="479" t="str">
        <f t="shared" si="31"/>
        <v/>
      </c>
      <c r="C405" s="553" t="e">
        <f t="shared" si="32"/>
        <v>#DIV/0!</v>
      </c>
      <c r="D405" s="258" t="e">
        <f t="shared" si="33"/>
        <v>#DIV/0!</v>
      </c>
      <c r="E405" s="556" t="e">
        <f t="shared" si="34"/>
        <v>#DIV/0!</v>
      </c>
      <c r="F405" s="480"/>
      <c r="G405" s="481"/>
      <c r="H405" s="489"/>
      <c r="I405" s="487"/>
      <c r="J405" s="488"/>
    </row>
    <row r="406" spans="1:10" ht="15" x14ac:dyDescent="0.25">
      <c r="A406" s="478">
        <f t="shared" si="30"/>
        <v>396</v>
      </c>
      <c r="B406" s="479" t="str">
        <f t="shared" si="31"/>
        <v/>
      </c>
      <c r="C406" s="553" t="e">
        <f t="shared" si="32"/>
        <v>#DIV/0!</v>
      </c>
      <c r="D406" s="258" t="e">
        <f t="shared" si="33"/>
        <v>#DIV/0!</v>
      </c>
      <c r="E406" s="556" t="e">
        <f t="shared" si="34"/>
        <v>#DIV/0!</v>
      </c>
      <c r="F406" s="480"/>
      <c r="G406" s="481"/>
      <c r="H406" s="489"/>
      <c r="I406" s="487"/>
      <c r="J406" s="488"/>
    </row>
    <row r="407" spans="1:10" ht="15" x14ac:dyDescent="0.25">
      <c r="A407" s="478">
        <f t="shared" si="30"/>
        <v>397</v>
      </c>
      <c r="B407" s="479" t="str">
        <f t="shared" si="31"/>
        <v/>
      </c>
      <c r="C407" s="553" t="e">
        <f t="shared" si="32"/>
        <v>#DIV/0!</v>
      </c>
      <c r="D407" s="258" t="e">
        <f t="shared" si="33"/>
        <v>#DIV/0!</v>
      </c>
      <c r="E407" s="556" t="e">
        <f t="shared" si="34"/>
        <v>#DIV/0!</v>
      </c>
      <c r="F407" s="480"/>
      <c r="G407" s="481"/>
      <c r="H407" s="489"/>
      <c r="I407" s="487"/>
      <c r="J407" s="488"/>
    </row>
    <row r="408" spans="1:10" ht="15" x14ac:dyDescent="0.25">
      <c r="A408" s="478">
        <f t="shared" si="30"/>
        <v>398</v>
      </c>
      <c r="B408" s="479" t="str">
        <f t="shared" si="31"/>
        <v/>
      </c>
      <c r="C408" s="553" t="e">
        <f t="shared" si="32"/>
        <v>#DIV/0!</v>
      </c>
      <c r="D408" s="258" t="e">
        <f t="shared" si="33"/>
        <v>#DIV/0!</v>
      </c>
      <c r="E408" s="556" t="e">
        <f t="shared" si="34"/>
        <v>#DIV/0!</v>
      </c>
      <c r="F408" s="480"/>
      <c r="G408" s="481"/>
      <c r="H408" s="489"/>
      <c r="I408" s="487"/>
      <c r="J408" s="488"/>
    </row>
    <row r="409" spans="1:10" ht="15" x14ac:dyDescent="0.25">
      <c r="A409" s="478">
        <f t="shared" si="30"/>
        <v>399</v>
      </c>
      <c r="B409" s="479" t="str">
        <f t="shared" si="31"/>
        <v/>
      </c>
      <c r="C409" s="553" t="e">
        <f t="shared" si="32"/>
        <v>#DIV/0!</v>
      </c>
      <c r="D409" s="258" t="e">
        <f t="shared" si="33"/>
        <v>#DIV/0!</v>
      </c>
      <c r="E409" s="556" t="e">
        <f t="shared" si="34"/>
        <v>#DIV/0!</v>
      </c>
      <c r="F409" s="480"/>
      <c r="G409" s="481"/>
      <c r="H409" s="489"/>
      <c r="I409" s="487"/>
      <c r="J409" s="488"/>
    </row>
    <row r="410" spans="1:10" ht="15" x14ac:dyDescent="0.25">
      <c r="A410" s="478">
        <f t="shared" si="30"/>
        <v>400</v>
      </c>
      <c r="B410" s="479" t="str">
        <f t="shared" si="31"/>
        <v/>
      </c>
      <c r="C410" s="553" t="e">
        <f t="shared" si="32"/>
        <v>#DIV/0!</v>
      </c>
      <c r="D410" s="258" t="e">
        <f t="shared" si="33"/>
        <v>#DIV/0!</v>
      </c>
      <c r="E410" s="556" t="e">
        <f t="shared" si="34"/>
        <v>#DIV/0!</v>
      </c>
      <c r="F410" s="480"/>
      <c r="G410" s="481"/>
      <c r="H410" s="489"/>
      <c r="I410" s="487"/>
      <c r="J410" s="488"/>
    </row>
    <row r="411" spans="1:10" ht="15" x14ac:dyDescent="0.25">
      <c r="A411" s="478">
        <f t="shared" si="30"/>
        <v>401</v>
      </c>
      <c r="B411" s="479" t="str">
        <f t="shared" si="31"/>
        <v/>
      </c>
      <c r="C411" s="553" t="e">
        <f t="shared" si="32"/>
        <v>#DIV/0!</v>
      </c>
      <c r="D411" s="258" t="e">
        <f t="shared" si="33"/>
        <v>#DIV/0!</v>
      </c>
      <c r="E411" s="556" t="e">
        <f t="shared" si="34"/>
        <v>#DIV/0!</v>
      </c>
      <c r="F411" s="480"/>
      <c r="G411" s="481"/>
      <c r="H411" s="489"/>
      <c r="I411" s="487"/>
      <c r="J411" s="488"/>
    </row>
    <row r="412" spans="1:10" ht="15" x14ac:dyDescent="0.25">
      <c r="A412" s="478">
        <f t="shared" si="30"/>
        <v>402</v>
      </c>
      <c r="B412" s="479" t="str">
        <f t="shared" si="31"/>
        <v/>
      </c>
      <c r="C412" s="553" t="e">
        <f t="shared" si="32"/>
        <v>#DIV/0!</v>
      </c>
      <c r="D412" s="258" t="e">
        <f t="shared" si="33"/>
        <v>#DIV/0!</v>
      </c>
      <c r="E412" s="556" t="e">
        <f t="shared" si="34"/>
        <v>#DIV/0!</v>
      </c>
      <c r="F412" s="480"/>
      <c r="G412" s="481"/>
      <c r="H412" s="489"/>
      <c r="I412" s="487"/>
      <c r="J412" s="488"/>
    </row>
    <row r="413" spans="1:10" ht="15" x14ac:dyDescent="0.25">
      <c r="A413" s="478">
        <f t="shared" si="30"/>
        <v>403</v>
      </c>
      <c r="B413" s="479" t="str">
        <f t="shared" si="31"/>
        <v/>
      </c>
      <c r="C413" s="553" t="e">
        <f t="shared" si="32"/>
        <v>#DIV/0!</v>
      </c>
      <c r="D413" s="258" t="e">
        <f t="shared" si="33"/>
        <v>#DIV/0!</v>
      </c>
      <c r="E413" s="556" t="e">
        <f t="shared" si="34"/>
        <v>#DIV/0!</v>
      </c>
      <c r="F413" s="480"/>
      <c r="G413" s="481"/>
      <c r="H413" s="489"/>
      <c r="I413" s="487"/>
      <c r="J413" s="488"/>
    </row>
    <row r="414" spans="1:10" ht="15" x14ac:dyDescent="0.25">
      <c r="A414" s="478">
        <f t="shared" si="30"/>
        <v>404</v>
      </c>
      <c r="B414" s="479" t="str">
        <f t="shared" si="31"/>
        <v/>
      </c>
      <c r="C414" s="553" t="e">
        <f t="shared" si="32"/>
        <v>#DIV/0!</v>
      </c>
      <c r="D414" s="258" t="e">
        <f t="shared" si="33"/>
        <v>#DIV/0!</v>
      </c>
      <c r="E414" s="556" t="e">
        <f t="shared" si="34"/>
        <v>#DIV/0!</v>
      </c>
      <c r="F414" s="480"/>
      <c r="G414" s="481"/>
      <c r="H414" s="489"/>
      <c r="I414" s="487"/>
      <c r="J414" s="488"/>
    </row>
    <row r="415" spans="1:10" ht="15" x14ac:dyDescent="0.25">
      <c r="A415" s="478">
        <f t="shared" si="30"/>
        <v>405</v>
      </c>
      <c r="B415" s="479" t="str">
        <f t="shared" si="31"/>
        <v/>
      </c>
      <c r="C415" s="553" t="e">
        <f t="shared" si="32"/>
        <v>#DIV/0!</v>
      </c>
      <c r="D415" s="258" t="e">
        <f t="shared" si="33"/>
        <v>#DIV/0!</v>
      </c>
      <c r="E415" s="556" t="e">
        <f t="shared" si="34"/>
        <v>#DIV/0!</v>
      </c>
      <c r="F415" s="480"/>
      <c r="G415" s="481"/>
      <c r="H415" s="489"/>
      <c r="I415" s="487"/>
      <c r="J415" s="488"/>
    </row>
    <row r="416" spans="1:10" ht="15" x14ac:dyDescent="0.25">
      <c r="A416" s="478">
        <f t="shared" si="30"/>
        <v>406</v>
      </c>
      <c r="B416" s="479" t="str">
        <f t="shared" si="31"/>
        <v/>
      </c>
      <c r="C416" s="553" t="e">
        <f t="shared" si="32"/>
        <v>#DIV/0!</v>
      </c>
      <c r="D416" s="258" t="e">
        <f t="shared" si="33"/>
        <v>#DIV/0!</v>
      </c>
      <c r="E416" s="556" t="e">
        <f t="shared" si="34"/>
        <v>#DIV/0!</v>
      </c>
      <c r="F416" s="480"/>
      <c r="G416" s="481"/>
      <c r="H416" s="489"/>
      <c r="I416" s="487"/>
      <c r="J416" s="488"/>
    </row>
    <row r="417" spans="1:10" ht="15" x14ac:dyDescent="0.25">
      <c r="A417" s="478">
        <f t="shared" si="30"/>
        <v>407</v>
      </c>
      <c r="B417" s="479" t="str">
        <f t="shared" si="31"/>
        <v/>
      </c>
      <c r="C417" s="553" t="e">
        <f t="shared" si="32"/>
        <v>#DIV/0!</v>
      </c>
      <c r="D417" s="258" t="e">
        <f t="shared" si="33"/>
        <v>#DIV/0!</v>
      </c>
      <c r="E417" s="556" t="e">
        <f t="shared" si="34"/>
        <v>#DIV/0!</v>
      </c>
      <c r="F417" s="480"/>
      <c r="G417" s="481"/>
      <c r="H417" s="489"/>
      <c r="I417" s="487"/>
      <c r="J417" s="488"/>
    </row>
    <row r="418" spans="1:10" ht="15" x14ac:dyDescent="0.25">
      <c r="A418" s="478">
        <f t="shared" si="30"/>
        <v>408</v>
      </c>
      <c r="B418" s="479" t="str">
        <f t="shared" si="31"/>
        <v/>
      </c>
      <c r="C418" s="553" t="e">
        <f t="shared" si="32"/>
        <v>#DIV/0!</v>
      </c>
      <c r="D418" s="258" t="e">
        <f t="shared" si="33"/>
        <v>#DIV/0!</v>
      </c>
      <c r="E418" s="556" t="e">
        <f t="shared" si="34"/>
        <v>#DIV/0!</v>
      </c>
      <c r="F418" s="480"/>
      <c r="G418" s="481"/>
      <c r="H418" s="489"/>
      <c r="I418" s="487"/>
      <c r="J418" s="488"/>
    </row>
    <row r="419" spans="1:10" ht="15" x14ac:dyDescent="0.25">
      <c r="A419" s="478">
        <f t="shared" si="30"/>
        <v>409</v>
      </c>
      <c r="B419" s="479" t="str">
        <f t="shared" si="31"/>
        <v/>
      </c>
      <c r="C419" s="553" t="e">
        <f t="shared" si="32"/>
        <v>#DIV/0!</v>
      </c>
      <c r="D419" s="258" t="e">
        <f t="shared" si="33"/>
        <v>#DIV/0!</v>
      </c>
      <c r="E419" s="556" t="e">
        <f t="shared" si="34"/>
        <v>#DIV/0!</v>
      </c>
      <c r="F419" s="480"/>
      <c r="G419" s="481"/>
      <c r="H419" s="489"/>
      <c r="I419" s="487"/>
      <c r="J419" s="488"/>
    </row>
    <row r="420" spans="1:10" ht="15" x14ac:dyDescent="0.25">
      <c r="A420" s="478">
        <f t="shared" si="30"/>
        <v>410</v>
      </c>
      <c r="B420" s="479" t="str">
        <f t="shared" si="31"/>
        <v/>
      </c>
      <c r="C420" s="553" t="e">
        <f t="shared" si="32"/>
        <v>#DIV/0!</v>
      </c>
      <c r="D420" s="258" t="e">
        <f t="shared" si="33"/>
        <v>#DIV/0!</v>
      </c>
      <c r="E420" s="556" t="e">
        <f t="shared" si="34"/>
        <v>#DIV/0!</v>
      </c>
      <c r="F420" s="480"/>
      <c r="G420" s="481"/>
      <c r="H420" s="489"/>
      <c r="I420" s="487"/>
      <c r="J420" s="488"/>
    </row>
    <row r="421" spans="1:10" ht="15" x14ac:dyDescent="0.25">
      <c r="A421" s="478">
        <f t="shared" si="30"/>
        <v>411</v>
      </c>
      <c r="B421" s="479" t="str">
        <f t="shared" si="31"/>
        <v/>
      </c>
      <c r="C421" s="553" t="e">
        <f t="shared" si="32"/>
        <v>#DIV/0!</v>
      </c>
      <c r="D421" s="258" t="e">
        <f t="shared" si="33"/>
        <v>#DIV/0!</v>
      </c>
      <c r="E421" s="556" t="e">
        <f t="shared" si="34"/>
        <v>#DIV/0!</v>
      </c>
      <c r="F421" s="480"/>
      <c r="G421" s="481"/>
      <c r="H421" s="489"/>
      <c r="I421" s="487"/>
      <c r="J421" s="488"/>
    </row>
    <row r="422" spans="1:10" ht="15" x14ac:dyDescent="0.25">
      <c r="A422" s="478">
        <f t="shared" si="30"/>
        <v>412</v>
      </c>
      <c r="B422" s="479" t="str">
        <f t="shared" si="31"/>
        <v/>
      </c>
      <c r="C422" s="553" t="e">
        <f t="shared" si="32"/>
        <v>#DIV/0!</v>
      </c>
      <c r="D422" s="258" t="e">
        <f t="shared" si="33"/>
        <v>#DIV/0!</v>
      </c>
      <c r="E422" s="556" t="e">
        <f t="shared" si="34"/>
        <v>#DIV/0!</v>
      </c>
      <c r="F422" s="480"/>
      <c r="G422" s="481"/>
      <c r="H422" s="489"/>
      <c r="I422" s="487"/>
      <c r="J422" s="488"/>
    </row>
    <row r="423" spans="1:10" ht="15" x14ac:dyDescent="0.25">
      <c r="A423" s="478">
        <f t="shared" si="30"/>
        <v>413</v>
      </c>
      <c r="B423" s="479" t="str">
        <f t="shared" si="31"/>
        <v/>
      </c>
      <c r="C423" s="553" t="e">
        <f t="shared" si="32"/>
        <v>#DIV/0!</v>
      </c>
      <c r="D423" s="258" t="e">
        <f t="shared" si="33"/>
        <v>#DIV/0!</v>
      </c>
      <c r="E423" s="556" t="e">
        <f t="shared" si="34"/>
        <v>#DIV/0!</v>
      </c>
      <c r="F423" s="480"/>
      <c r="G423" s="481"/>
      <c r="H423" s="489"/>
      <c r="I423" s="487"/>
      <c r="J423" s="488"/>
    </row>
    <row r="424" spans="1:10" ht="15" x14ac:dyDescent="0.25">
      <c r="A424" s="478">
        <f t="shared" si="30"/>
        <v>414</v>
      </c>
      <c r="B424" s="479" t="str">
        <f t="shared" si="31"/>
        <v/>
      </c>
      <c r="C424" s="553" t="e">
        <f t="shared" si="32"/>
        <v>#DIV/0!</v>
      </c>
      <c r="D424" s="258" t="e">
        <f t="shared" si="33"/>
        <v>#DIV/0!</v>
      </c>
      <c r="E424" s="556" t="e">
        <f t="shared" si="34"/>
        <v>#DIV/0!</v>
      </c>
      <c r="F424" s="480"/>
      <c r="G424" s="481"/>
      <c r="H424" s="489"/>
      <c r="I424" s="487"/>
      <c r="J424" s="488"/>
    </row>
    <row r="425" spans="1:10" ht="15" x14ac:dyDescent="0.25">
      <c r="A425" s="478">
        <f t="shared" si="30"/>
        <v>415</v>
      </c>
      <c r="B425" s="479" t="str">
        <f t="shared" si="31"/>
        <v/>
      </c>
      <c r="C425" s="553" t="e">
        <f t="shared" si="32"/>
        <v>#DIV/0!</v>
      </c>
      <c r="D425" s="258" t="e">
        <f t="shared" si="33"/>
        <v>#DIV/0!</v>
      </c>
      <c r="E425" s="556" t="e">
        <f t="shared" si="34"/>
        <v>#DIV/0!</v>
      </c>
      <c r="F425" s="480"/>
      <c r="G425" s="481"/>
      <c r="H425" s="489"/>
      <c r="I425" s="487"/>
      <c r="J425" s="488"/>
    </row>
    <row r="426" spans="1:10" ht="15" x14ac:dyDescent="0.25">
      <c r="A426" s="478">
        <f t="shared" si="30"/>
        <v>416</v>
      </c>
      <c r="B426" s="479" t="str">
        <f t="shared" si="31"/>
        <v/>
      </c>
      <c r="C426" s="553" t="e">
        <f t="shared" si="32"/>
        <v>#DIV/0!</v>
      </c>
      <c r="D426" s="258" t="e">
        <f t="shared" si="33"/>
        <v>#DIV/0!</v>
      </c>
      <c r="E426" s="556" t="e">
        <f t="shared" si="34"/>
        <v>#DIV/0!</v>
      </c>
      <c r="F426" s="480"/>
      <c r="G426" s="481"/>
      <c r="H426" s="489"/>
      <c r="I426" s="487"/>
      <c r="J426" s="488"/>
    </row>
    <row r="427" spans="1:10" ht="15" x14ac:dyDescent="0.25">
      <c r="A427" s="478">
        <f t="shared" si="30"/>
        <v>417</v>
      </c>
      <c r="B427" s="479" t="str">
        <f t="shared" si="31"/>
        <v/>
      </c>
      <c r="C427" s="553" t="e">
        <f t="shared" si="32"/>
        <v>#DIV/0!</v>
      </c>
      <c r="D427" s="258" t="e">
        <f t="shared" si="33"/>
        <v>#DIV/0!</v>
      </c>
      <c r="E427" s="556" t="e">
        <f t="shared" si="34"/>
        <v>#DIV/0!</v>
      </c>
      <c r="F427" s="480"/>
      <c r="G427" s="481"/>
      <c r="H427" s="489"/>
      <c r="I427" s="487"/>
      <c r="J427" s="488"/>
    </row>
    <row r="428" spans="1:10" ht="15" x14ac:dyDescent="0.25">
      <c r="A428" s="478">
        <f t="shared" si="30"/>
        <v>418</v>
      </c>
      <c r="B428" s="479" t="str">
        <f t="shared" si="31"/>
        <v/>
      </c>
      <c r="C428" s="553" t="e">
        <f t="shared" si="32"/>
        <v>#DIV/0!</v>
      </c>
      <c r="D428" s="258" t="e">
        <f t="shared" si="33"/>
        <v>#DIV/0!</v>
      </c>
      <c r="E428" s="556" t="e">
        <f t="shared" si="34"/>
        <v>#DIV/0!</v>
      </c>
      <c r="F428" s="480"/>
      <c r="G428" s="481"/>
      <c r="H428" s="489"/>
      <c r="I428" s="487"/>
      <c r="J428" s="488"/>
    </row>
    <row r="429" spans="1:10" ht="15" x14ac:dyDescent="0.25">
      <c r="A429" s="478">
        <f t="shared" si="30"/>
        <v>419</v>
      </c>
      <c r="B429" s="479" t="str">
        <f t="shared" si="31"/>
        <v/>
      </c>
      <c r="C429" s="553" t="e">
        <f t="shared" si="32"/>
        <v>#DIV/0!</v>
      </c>
      <c r="D429" s="258" t="e">
        <f t="shared" si="33"/>
        <v>#DIV/0!</v>
      </c>
      <c r="E429" s="556" t="e">
        <f t="shared" si="34"/>
        <v>#DIV/0!</v>
      </c>
      <c r="F429" s="480"/>
      <c r="G429" s="481"/>
      <c r="H429" s="489"/>
      <c r="I429" s="487"/>
      <c r="J429" s="488"/>
    </row>
    <row r="430" spans="1:10" ht="15" x14ac:dyDescent="0.25">
      <c r="A430" s="478">
        <f t="shared" si="30"/>
        <v>420</v>
      </c>
      <c r="B430" s="479" t="str">
        <f t="shared" si="31"/>
        <v/>
      </c>
      <c r="C430" s="553" t="e">
        <f t="shared" si="32"/>
        <v>#DIV/0!</v>
      </c>
      <c r="D430" s="258" t="e">
        <f t="shared" si="33"/>
        <v>#DIV/0!</v>
      </c>
      <c r="E430" s="556" t="e">
        <f t="shared" si="34"/>
        <v>#DIV/0!</v>
      </c>
      <c r="F430" s="480"/>
      <c r="G430" s="481"/>
      <c r="H430" s="489"/>
      <c r="I430" s="487"/>
      <c r="J430" s="488"/>
    </row>
    <row r="431" spans="1:10" ht="15" x14ac:dyDescent="0.25">
      <c r="A431" s="478">
        <f t="shared" si="30"/>
        <v>421</v>
      </c>
      <c r="B431" s="479" t="str">
        <f t="shared" si="31"/>
        <v/>
      </c>
      <c r="C431" s="553" t="e">
        <f t="shared" si="32"/>
        <v>#DIV/0!</v>
      </c>
      <c r="D431" s="258" t="e">
        <f t="shared" si="33"/>
        <v>#DIV/0!</v>
      </c>
      <c r="E431" s="556" t="e">
        <f t="shared" si="34"/>
        <v>#DIV/0!</v>
      </c>
      <c r="F431" s="480"/>
      <c r="G431" s="481"/>
      <c r="H431" s="489"/>
      <c r="I431" s="487"/>
      <c r="J431" s="488"/>
    </row>
    <row r="432" spans="1:10" ht="15" x14ac:dyDescent="0.25">
      <c r="A432" s="478">
        <f t="shared" si="30"/>
        <v>422</v>
      </c>
      <c r="B432" s="479" t="str">
        <f t="shared" si="31"/>
        <v/>
      </c>
      <c r="C432" s="553" t="e">
        <f t="shared" si="32"/>
        <v>#DIV/0!</v>
      </c>
      <c r="D432" s="258" t="e">
        <f t="shared" si="33"/>
        <v>#DIV/0!</v>
      </c>
      <c r="E432" s="556" t="e">
        <f t="shared" si="34"/>
        <v>#DIV/0!</v>
      </c>
      <c r="F432" s="480"/>
      <c r="G432" s="481"/>
      <c r="H432" s="489"/>
      <c r="I432" s="487"/>
      <c r="J432" s="488"/>
    </row>
    <row r="433" spans="1:10" ht="15" x14ac:dyDescent="0.25">
      <c r="A433" s="478">
        <f t="shared" si="30"/>
        <v>423</v>
      </c>
      <c r="B433" s="479" t="str">
        <f t="shared" si="31"/>
        <v/>
      </c>
      <c r="C433" s="553" t="e">
        <f t="shared" si="32"/>
        <v>#DIV/0!</v>
      </c>
      <c r="D433" s="258" t="e">
        <f t="shared" si="33"/>
        <v>#DIV/0!</v>
      </c>
      <c r="E433" s="556" t="e">
        <f t="shared" si="34"/>
        <v>#DIV/0!</v>
      </c>
      <c r="F433" s="480"/>
      <c r="G433" s="481"/>
      <c r="H433" s="489"/>
      <c r="I433" s="487"/>
      <c r="J433" s="488"/>
    </row>
    <row r="434" spans="1:10" ht="15" x14ac:dyDescent="0.25">
      <c r="A434" s="478">
        <f t="shared" si="30"/>
        <v>424</v>
      </c>
      <c r="B434" s="479" t="str">
        <f t="shared" si="31"/>
        <v/>
      </c>
      <c r="C434" s="553" t="e">
        <f t="shared" si="32"/>
        <v>#DIV/0!</v>
      </c>
      <c r="D434" s="258" t="e">
        <f t="shared" si="33"/>
        <v>#DIV/0!</v>
      </c>
      <c r="E434" s="556" t="e">
        <f t="shared" si="34"/>
        <v>#DIV/0!</v>
      </c>
      <c r="F434" s="480"/>
      <c r="G434" s="481"/>
      <c r="H434" s="489"/>
      <c r="I434" s="487"/>
      <c r="J434" s="488"/>
    </row>
    <row r="435" spans="1:10" ht="15" x14ac:dyDescent="0.25">
      <c r="A435" s="478">
        <f t="shared" si="30"/>
        <v>425</v>
      </c>
      <c r="B435" s="479" t="str">
        <f t="shared" si="31"/>
        <v/>
      </c>
      <c r="C435" s="553" t="e">
        <f t="shared" si="32"/>
        <v>#DIV/0!</v>
      </c>
      <c r="D435" s="258" t="e">
        <f t="shared" si="33"/>
        <v>#DIV/0!</v>
      </c>
      <c r="E435" s="556" t="e">
        <f t="shared" si="34"/>
        <v>#DIV/0!</v>
      </c>
      <c r="F435" s="480"/>
      <c r="G435" s="481"/>
      <c r="H435" s="489"/>
      <c r="I435" s="487"/>
      <c r="J435" s="488"/>
    </row>
    <row r="436" spans="1:10" ht="15" x14ac:dyDescent="0.25">
      <c r="A436" s="478">
        <f t="shared" si="30"/>
        <v>426</v>
      </c>
      <c r="B436" s="479" t="str">
        <f t="shared" si="31"/>
        <v/>
      </c>
      <c r="C436" s="553" t="e">
        <f t="shared" si="32"/>
        <v>#DIV/0!</v>
      </c>
      <c r="D436" s="258" t="e">
        <f t="shared" si="33"/>
        <v>#DIV/0!</v>
      </c>
      <c r="E436" s="556" t="e">
        <f t="shared" si="34"/>
        <v>#DIV/0!</v>
      </c>
      <c r="F436" s="480"/>
      <c r="G436" s="481"/>
      <c r="H436" s="489"/>
      <c r="I436" s="487"/>
      <c r="J436" s="488"/>
    </row>
    <row r="437" spans="1:10" ht="15" x14ac:dyDescent="0.25">
      <c r="A437" s="478">
        <f t="shared" si="30"/>
        <v>427</v>
      </c>
      <c r="B437" s="479" t="str">
        <f t="shared" si="31"/>
        <v/>
      </c>
      <c r="C437" s="553" t="e">
        <f t="shared" si="32"/>
        <v>#DIV/0!</v>
      </c>
      <c r="D437" s="258" t="e">
        <f t="shared" si="33"/>
        <v>#DIV/0!</v>
      </c>
      <c r="E437" s="556" t="e">
        <f t="shared" si="34"/>
        <v>#DIV/0!</v>
      </c>
      <c r="F437" s="480"/>
      <c r="G437" s="481"/>
      <c r="H437" s="489"/>
      <c r="I437" s="487"/>
      <c r="J437" s="488"/>
    </row>
    <row r="438" spans="1:10" ht="15" x14ac:dyDescent="0.25">
      <c r="A438" s="478">
        <f t="shared" si="30"/>
        <v>428</v>
      </c>
      <c r="B438" s="479" t="str">
        <f t="shared" si="31"/>
        <v/>
      </c>
      <c r="C438" s="553" t="e">
        <f t="shared" si="32"/>
        <v>#DIV/0!</v>
      </c>
      <c r="D438" s="258" t="e">
        <f t="shared" si="33"/>
        <v>#DIV/0!</v>
      </c>
      <c r="E438" s="556" t="e">
        <f t="shared" si="34"/>
        <v>#DIV/0!</v>
      </c>
      <c r="F438" s="480"/>
      <c r="G438" s="481"/>
      <c r="H438" s="489"/>
      <c r="I438" s="487"/>
      <c r="J438" s="488"/>
    </row>
    <row r="439" spans="1:10" ht="15" x14ac:dyDescent="0.25">
      <c r="A439" s="478">
        <f t="shared" si="30"/>
        <v>429</v>
      </c>
      <c r="B439" s="479" t="str">
        <f t="shared" si="31"/>
        <v/>
      </c>
      <c r="C439" s="553" t="e">
        <f t="shared" si="32"/>
        <v>#DIV/0!</v>
      </c>
      <c r="D439" s="258" t="e">
        <f t="shared" si="33"/>
        <v>#DIV/0!</v>
      </c>
      <c r="E439" s="556" t="e">
        <f t="shared" si="34"/>
        <v>#DIV/0!</v>
      </c>
      <c r="F439" s="480"/>
      <c r="G439" s="481"/>
      <c r="H439" s="489"/>
      <c r="I439" s="487"/>
      <c r="J439" s="488"/>
    </row>
    <row r="440" spans="1:10" ht="15" x14ac:dyDescent="0.25">
      <c r="A440" s="478">
        <f t="shared" si="30"/>
        <v>430</v>
      </c>
      <c r="B440" s="479" t="str">
        <f t="shared" si="31"/>
        <v/>
      </c>
      <c r="C440" s="553" t="e">
        <f t="shared" si="32"/>
        <v>#DIV/0!</v>
      </c>
      <c r="D440" s="258" t="e">
        <f t="shared" si="33"/>
        <v>#DIV/0!</v>
      </c>
      <c r="E440" s="556" t="e">
        <f t="shared" si="34"/>
        <v>#DIV/0!</v>
      </c>
      <c r="F440" s="480"/>
      <c r="G440" s="481"/>
      <c r="H440" s="489"/>
      <c r="I440" s="487"/>
      <c r="J440" s="488"/>
    </row>
    <row r="441" spans="1:10" ht="15" x14ac:dyDescent="0.25">
      <c r="A441" s="478">
        <f t="shared" si="30"/>
        <v>431</v>
      </c>
      <c r="B441" s="479" t="str">
        <f t="shared" si="31"/>
        <v/>
      </c>
      <c r="C441" s="553" t="e">
        <f t="shared" si="32"/>
        <v>#DIV/0!</v>
      </c>
      <c r="D441" s="258" t="e">
        <f t="shared" si="33"/>
        <v>#DIV/0!</v>
      </c>
      <c r="E441" s="556" t="e">
        <f t="shared" si="34"/>
        <v>#DIV/0!</v>
      </c>
      <c r="F441" s="480"/>
      <c r="G441" s="481"/>
      <c r="H441" s="489"/>
      <c r="I441" s="487"/>
      <c r="J441" s="488"/>
    </row>
    <row r="442" spans="1:10" ht="15" x14ac:dyDescent="0.25">
      <c r="A442" s="478">
        <f t="shared" si="30"/>
        <v>432</v>
      </c>
      <c r="B442" s="479" t="str">
        <f t="shared" si="31"/>
        <v/>
      </c>
      <c r="C442" s="553" t="e">
        <f t="shared" si="32"/>
        <v>#DIV/0!</v>
      </c>
      <c r="D442" s="258" t="e">
        <f t="shared" si="33"/>
        <v>#DIV/0!</v>
      </c>
      <c r="E442" s="556" t="e">
        <f t="shared" si="34"/>
        <v>#DIV/0!</v>
      </c>
      <c r="F442" s="480"/>
      <c r="G442" s="481"/>
      <c r="H442" s="489"/>
      <c r="I442" s="487"/>
      <c r="J442" s="488"/>
    </row>
    <row r="443" spans="1:10" ht="15" x14ac:dyDescent="0.25">
      <c r="A443" s="478">
        <f t="shared" si="30"/>
        <v>433</v>
      </c>
      <c r="B443" s="479" t="str">
        <f t="shared" si="31"/>
        <v/>
      </c>
      <c r="C443" s="553" t="e">
        <f t="shared" si="32"/>
        <v>#DIV/0!</v>
      </c>
      <c r="D443" s="258" t="e">
        <f t="shared" si="33"/>
        <v>#DIV/0!</v>
      </c>
      <c r="E443" s="556" t="e">
        <f t="shared" si="34"/>
        <v>#DIV/0!</v>
      </c>
      <c r="F443" s="480"/>
      <c r="G443" s="481"/>
      <c r="H443" s="489"/>
      <c r="I443" s="487"/>
      <c r="J443" s="488"/>
    </row>
    <row r="444" spans="1:10" ht="15" x14ac:dyDescent="0.25">
      <c r="A444" s="478">
        <f t="shared" si="30"/>
        <v>434</v>
      </c>
      <c r="B444" s="479" t="str">
        <f t="shared" si="31"/>
        <v/>
      </c>
      <c r="C444" s="553" t="e">
        <f t="shared" si="32"/>
        <v>#DIV/0!</v>
      </c>
      <c r="D444" s="258" t="e">
        <f t="shared" si="33"/>
        <v>#DIV/0!</v>
      </c>
      <c r="E444" s="556" t="e">
        <f t="shared" si="34"/>
        <v>#DIV/0!</v>
      </c>
      <c r="F444" s="480"/>
      <c r="G444" s="481"/>
      <c r="H444" s="489"/>
      <c r="I444" s="487"/>
      <c r="J444" s="488"/>
    </row>
    <row r="445" spans="1:10" ht="15" x14ac:dyDescent="0.25">
      <c r="A445" s="478">
        <f t="shared" si="30"/>
        <v>435</v>
      </c>
      <c r="B445" s="479" t="str">
        <f t="shared" si="31"/>
        <v/>
      </c>
      <c r="C445" s="553" t="e">
        <f t="shared" si="32"/>
        <v>#DIV/0!</v>
      </c>
      <c r="D445" s="258" t="e">
        <f t="shared" si="33"/>
        <v>#DIV/0!</v>
      </c>
      <c r="E445" s="556" t="e">
        <f t="shared" si="34"/>
        <v>#DIV/0!</v>
      </c>
      <c r="F445" s="480"/>
      <c r="G445" s="481"/>
      <c r="H445" s="489"/>
      <c r="I445" s="487"/>
      <c r="J445" s="488"/>
    </row>
    <row r="446" spans="1:10" ht="15" x14ac:dyDescent="0.25">
      <c r="A446" s="478">
        <f t="shared" si="30"/>
        <v>436</v>
      </c>
      <c r="B446" s="479" t="str">
        <f t="shared" si="31"/>
        <v/>
      </c>
      <c r="C446" s="553" t="e">
        <f t="shared" si="32"/>
        <v>#DIV/0!</v>
      </c>
      <c r="D446" s="258" t="e">
        <f t="shared" si="33"/>
        <v>#DIV/0!</v>
      </c>
      <c r="E446" s="556" t="e">
        <f t="shared" si="34"/>
        <v>#DIV/0!</v>
      </c>
      <c r="F446" s="480"/>
      <c r="G446" s="481"/>
      <c r="H446" s="489"/>
      <c r="I446" s="487"/>
      <c r="J446" s="488"/>
    </row>
    <row r="447" spans="1:10" ht="15" x14ac:dyDescent="0.25">
      <c r="A447" s="478">
        <f t="shared" si="30"/>
        <v>437</v>
      </c>
      <c r="B447" s="479" t="str">
        <f t="shared" si="31"/>
        <v/>
      </c>
      <c r="C447" s="553" t="e">
        <f t="shared" si="32"/>
        <v>#DIV/0!</v>
      </c>
      <c r="D447" s="258" t="e">
        <f t="shared" si="33"/>
        <v>#DIV/0!</v>
      </c>
      <c r="E447" s="556" t="e">
        <f t="shared" si="34"/>
        <v>#DIV/0!</v>
      </c>
      <c r="F447" s="480"/>
      <c r="G447" s="481"/>
      <c r="H447" s="489"/>
      <c r="I447" s="487"/>
      <c r="J447" s="488"/>
    </row>
    <row r="448" spans="1:10" ht="15" x14ac:dyDescent="0.25">
      <c r="A448" s="478">
        <f t="shared" si="30"/>
        <v>438</v>
      </c>
      <c r="B448" s="479" t="str">
        <f t="shared" si="31"/>
        <v/>
      </c>
      <c r="C448" s="553" t="e">
        <f t="shared" si="32"/>
        <v>#DIV/0!</v>
      </c>
      <c r="D448" s="258" t="e">
        <f t="shared" si="33"/>
        <v>#DIV/0!</v>
      </c>
      <c r="E448" s="556" t="e">
        <f t="shared" si="34"/>
        <v>#DIV/0!</v>
      </c>
      <c r="F448" s="480"/>
      <c r="G448" s="481"/>
      <c r="H448" s="489"/>
      <c r="I448" s="487"/>
      <c r="J448" s="488"/>
    </row>
    <row r="449" spans="1:10" ht="15" x14ac:dyDescent="0.25">
      <c r="A449" s="478">
        <f t="shared" si="30"/>
        <v>439</v>
      </c>
      <c r="B449" s="479" t="str">
        <f t="shared" si="31"/>
        <v/>
      </c>
      <c r="C449" s="553" t="e">
        <f t="shared" si="32"/>
        <v>#DIV/0!</v>
      </c>
      <c r="D449" s="258" t="e">
        <f t="shared" si="33"/>
        <v>#DIV/0!</v>
      </c>
      <c r="E449" s="556" t="e">
        <f t="shared" si="34"/>
        <v>#DIV/0!</v>
      </c>
      <c r="F449" s="480"/>
      <c r="G449" s="481"/>
      <c r="H449" s="489"/>
      <c r="I449" s="487"/>
      <c r="J449" s="488"/>
    </row>
    <row r="450" spans="1:10" ht="15" x14ac:dyDescent="0.25">
      <c r="A450" s="478">
        <f t="shared" si="30"/>
        <v>440</v>
      </c>
      <c r="B450" s="479" t="str">
        <f t="shared" si="31"/>
        <v/>
      </c>
      <c r="C450" s="553" t="e">
        <f t="shared" si="32"/>
        <v>#DIV/0!</v>
      </c>
      <c r="D450" s="258" t="e">
        <f t="shared" si="33"/>
        <v>#DIV/0!</v>
      </c>
      <c r="E450" s="556" t="e">
        <f t="shared" si="34"/>
        <v>#DIV/0!</v>
      </c>
      <c r="F450" s="480"/>
      <c r="G450" s="481"/>
      <c r="H450" s="489"/>
      <c r="I450" s="487"/>
      <c r="J450" s="488"/>
    </row>
    <row r="451" spans="1:10" ht="15" x14ac:dyDescent="0.25">
      <c r="A451" s="478">
        <f t="shared" si="30"/>
        <v>441</v>
      </c>
      <c r="B451" s="479" t="str">
        <f t="shared" si="31"/>
        <v/>
      </c>
      <c r="C451" s="553" t="e">
        <f t="shared" si="32"/>
        <v>#DIV/0!</v>
      </c>
      <c r="D451" s="258" t="e">
        <f t="shared" si="33"/>
        <v>#DIV/0!</v>
      </c>
      <c r="E451" s="556" t="e">
        <f t="shared" si="34"/>
        <v>#DIV/0!</v>
      </c>
      <c r="F451" s="480"/>
      <c r="G451" s="481"/>
      <c r="H451" s="489"/>
      <c r="I451" s="487"/>
      <c r="J451" s="488"/>
    </row>
    <row r="452" spans="1:10" ht="15" x14ac:dyDescent="0.25">
      <c r="A452" s="478">
        <f t="shared" si="30"/>
        <v>442</v>
      </c>
      <c r="B452" s="479" t="str">
        <f t="shared" si="31"/>
        <v/>
      </c>
      <c r="C452" s="553" t="e">
        <f t="shared" si="32"/>
        <v>#DIV/0!</v>
      </c>
      <c r="D452" s="258" t="e">
        <f t="shared" si="33"/>
        <v>#DIV/0!</v>
      </c>
      <c r="E452" s="556" t="e">
        <f t="shared" si="34"/>
        <v>#DIV/0!</v>
      </c>
      <c r="F452" s="480"/>
      <c r="G452" s="481"/>
      <c r="H452" s="489"/>
      <c r="I452" s="487"/>
      <c r="J452" s="488"/>
    </row>
    <row r="453" spans="1:10" ht="15" x14ac:dyDescent="0.25">
      <c r="A453" s="478">
        <f t="shared" si="30"/>
        <v>443</v>
      </c>
      <c r="B453" s="479" t="str">
        <f t="shared" si="31"/>
        <v/>
      </c>
      <c r="C453" s="553" t="e">
        <f t="shared" si="32"/>
        <v>#DIV/0!</v>
      </c>
      <c r="D453" s="258" t="e">
        <f t="shared" si="33"/>
        <v>#DIV/0!</v>
      </c>
      <c r="E453" s="556" t="e">
        <f t="shared" si="34"/>
        <v>#DIV/0!</v>
      </c>
      <c r="F453" s="480"/>
      <c r="G453" s="481"/>
      <c r="H453" s="489"/>
      <c r="I453" s="487"/>
      <c r="J453" s="488"/>
    </row>
    <row r="454" spans="1:10" ht="15" x14ac:dyDescent="0.25">
      <c r="A454" s="478">
        <f t="shared" si="30"/>
        <v>444</v>
      </c>
      <c r="B454" s="479" t="str">
        <f t="shared" si="31"/>
        <v/>
      </c>
      <c r="C454" s="553" t="e">
        <f t="shared" si="32"/>
        <v>#DIV/0!</v>
      </c>
      <c r="D454" s="258" t="e">
        <f t="shared" si="33"/>
        <v>#DIV/0!</v>
      </c>
      <c r="E454" s="556" t="e">
        <f t="shared" si="34"/>
        <v>#DIV/0!</v>
      </c>
      <c r="F454" s="480"/>
      <c r="G454" s="481"/>
      <c r="H454" s="489"/>
      <c r="I454" s="487"/>
      <c r="J454" s="488"/>
    </row>
    <row r="455" spans="1:10" ht="15" x14ac:dyDescent="0.25">
      <c r="A455" s="478">
        <f t="shared" si="30"/>
        <v>445</v>
      </c>
      <c r="B455" s="479" t="str">
        <f t="shared" si="31"/>
        <v/>
      </c>
      <c r="C455" s="553" t="e">
        <f t="shared" si="32"/>
        <v>#DIV/0!</v>
      </c>
      <c r="D455" s="258" t="e">
        <f t="shared" si="33"/>
        <v>#DIV/0!</v>
      </c>
      <c r="E455" s="556" t="e">
        <f t="shared" si="34"/>
        <v>#DIV/0!</v>
      </c>
      <c r="F455" s="480"/>
      <c r="G455" s="481"/>
      <c r="H455" s="489"/>
      <c r="I455" s="487"/>
      <c r="J455" s="488"/>
    </row>
    <row r="456" spans="1:10" ht="15" x14ac:dyDescent="0.25">
      <c r="A456" s="478">
        <f t="shared" si="30"/>
        <v>446</v>
      </c>
      <c r="B456" s="479" t="str">
        <f t="shared" si="31"/>
        <v/>
      </c>
      <c r="C456" s="553" t="e">
        <f t="shared" si="32"/>
        <v>#DIV/0!</v>
      </c>
      <c r="D456" s="258" t="e">
        <f t="shared" si="33"/>
        <v>#DIV/0!</v>
      </c>
      <c r="E456" s="556" t="e">
        <f t="shared" si="34"/>
        <v>#DIV/0!</v>
      </c>
      <c r="F456" s="480"/>
      <c r="G456" s="481"/>
      <c r="H456" s="489"/>
      <c r="I456" s="487"/>
      <c r="J456" s="488"/>
    </row>
    <row r="457" spans="1:10" ht="15" x14ac:dyDescent="0.25">
      <c r="A457" s="478">
        <f t="shared" si="30"/>
        <v>447</v>
      </c>
      <c r="B457" s="479" t="str">
        <f t="shared" si="31"/>
        <v/>
      </c>
      <c r="C457" s="553" t="e">
        <f t="shared" si="32"/>
        <v>#DIV/0!</v>
      </c>
      <c r="D457" s="258" t="e">
        <f t="shared" si="33"/>
        <v>#DIV/0!</v>
      </c>
      <c r="E457" s="556" t="e">
        <f t="shared" si="34"/>
        <v>#DIV/0!</v>
      </c>
      <c r="F457" s="480"/>
      <c r="G457" s="481"/>
      <c r="H457" s="489"/>
      <c r="I457" s="487"/>
      <c r="J457" s="488"/>
    </row>
    <row r="458" spans="1:10" ht="15" x14ac:dyDescent="0.25">
      <c r="A458" s="478">
        <f t="shared" si="30"/>
        <v>448</v>
      </c>
      <c r="B458" s="479" t="str">
        <f t="shared" si="31"/>
        <v/>
      </c>
      <c r="C458" s="553" t="e">
        <f t="shared" si="32"/>
        <v>#DIV/0!</v>
      </c>
      <c r="D458" s="258" t="e">
        <f t="shared" si="33"/>
        <v>#DIV/0!</v>
      </c>
      <c r="E458" s="556" t="e">
        <f t="shared" si="34"/>
        <v>#DIV/0!</v>
      </c>
      <c r="F458" s="480"/>
      <c r="G458" s="481"/>
      <c r="H458" s="489"/>
      <c r="I458" s="487"/>
      <c r="J458" s="488"/>
    </row>
    <row r="459" spans="1:10" ht="15" x14ac:dyDescent="0.25">
      <c r="A459" s="478">
        <f t="shared" ref="A459:A522" si="35">A458+1</f>
        <v>449</v>
      </c>
      <c r="B459" s="479" t="str">
        <f t="shared" si="31"/>
        <v/>
      </c>
      <c r="C459" s="553" t="e">
        <f t="shared" si="32"/>
        <v>#DIV/0!</v>
      </c>
      <c r="D459" s="258" t="e">
        <f t="shared" si="33"/>
        <v>#DIV/0!</v>
      </c>
      <c r="E459" s="556" t="e">
        <f t="shared" si="34"/>
        <v>#DIV/0!</v>
      </c>
      <c r="F459" s="480"/>
      <c r="G459" s="481"/>
      <c r="H459" s="489"/>
      <c r="I459" s="487"/>
      <c r="J459" s="488"/>
    </row>
    <row r="460" spans="1:10" ht="15" x14ac:dyDescent="0.25">
      <c r="A460" s="478">
        <f t="shared" si="35"/>
        <v>450</v>
      </c>
      <c r="B460" s="479" t="str">
        <f t="shared" ref="B460:B523" si="36">IF(A460&lt;($C$9+1),B459+(365/C$7),"")</f>
        <v/>
      </c>
      <c r="C460" s="553" t="e">
        <f t="shared" ref="C460:C523" si="37">IF(($E459&gt;$D$8),$D$8,($E459+($E459*$F$6)/12))</f>
        <v>#DIV/0!</v>
      </c>
      <c r="D460" s="258" t="e">
        <f t="shared" ref="D460:D523" si="38">IF(($E459&gt;0),$D459-1,0)</f>
        <v>#DIV/0!</v>
      </c>
      <c r="E460" s="556" t="e">
        <f t="shared" ref="E460:E523" si="39">$E459+($E459*($F$6/$C$7))-$C460</f>
        <v>#DIV/0!</v>
      </c>
      <c r="F460" s="480"/>
      <c r="G460" s="481"/>
      <c r="H460" s="489"/>
      <c r="I460" s="487"/>
      <c r="J460" s="488"/>
    </row>
    <row r="461" spans="1:10" ht="15" x14ac:dyDescent="0.25">
      <c r="A461" s="478">
        <f t="shared" si="35"/>
        <v>451</v>
      </c>
      <c r="B461" s="479" t="str">
        <f t="shared" si="36"/>
        <v/>
      </c>
      <c r="C461" s="553" t="e">
        <f t="shared" si="37"/>
        <v>#DIV/0!</v>
      </c>
      <c r="D461" s="258" t="e">
        <f t="shared" si="38"/>
        <v>#DIV/0!</v>
      </c>
      <c r="E461" s="556" t="e">
        <f t="shared" si="39"/>
        <v>#DIV/0!</v>
      </c>
      <c r="F461" s="480"/>
      <c r="G461" s="481"/>
      <c r="H461" s="489"/>
      <c r="I461" s="487"/>
      <c r="J461" s="488"/>
    </row>
    <row r="462" spans="1:10" ht="15" x14ac:dyDescent="0.25">
      <c r="A462" s="478">
        <f t="shared" si="35"/>
        <v>452</v>
      </c>
      <c r="B462" s="479" t="str">
        <f t="shared" si="36"/>
        <v/>
      </c>
      <c r="C462" s="553" t="e">
        <f t="shared" si="37"/>
        <v>#DIV/0!</v>
      </c>
      <c r="D462" s="258" t="e">
        <f t="shared" si="38"/>
        <v>#DIV/0!</v>
      </c>
      <c r="E462" s="556" t="e">
        <f t="shared" si="39"/>
        <v>#DIV/0!</v>
      </c>
      <c r="F462" s="480"/>
      <c r="G462" s="481"/>
      <c r="H462" s="489"/>
      <c r="I462" s="487"/>
      <c r="J462" s="488"/>
    </row>
    <row r="463" spans="1:10" ht="15" x14ac:dyDescent="0.25">
      <c r="A463" s="478">
        <f t="shared" si="35"/>
        <v>453</v>
      </c>
      <c r="B463" s="479" t="str">
        <f t="shared" si="36"/>
        <v/>
      </c>
      <c r="C463" s="553" t="e">
        <f t="shared" si="37"/>
        <v>#DIV/0!</v>
      </c>
      <c r="D463" s="258" t="e">
        <f t="shared" si="38"/>
        <v>#DIV/0!</v>
      </c>
      <c r="E463" s="556" t="e">
        <f t="shared" si="39"/>
        <v>#DIV/0!</v>
      </c>
      <c r="F463" s="480"/>
      <c r="G463" s="481"/>
      <c r="H463" s="489"/>
      <c r="I463" s="487"/>
      <c r="J463" s="488"/>
    </row>
    <row r="464" spans="1:10" ht="15" x14ac:dyDescent="0.25">
      <c r="A464" s="478">
        <f t="shared" si="35"/>
        <v>454</v>
      </c>
      <c r="B464" s="479" t="str">
        <f t="shared" si="36"/>
        <v/>
      </c>
      <c r="C464" s="553" t="e">
        <f t="shared" si="37"/>
        <v>#DIV/0!</v>
      </c>
      <c r="D464" s="258" t="e">
        <f t="shared" si="38"/>
        <v>#DIV/0!</v>
      </c>
      <c r="E464" s="556" t="e">
        <f t="shared" si="39"/>
        <v>#DIV/0!</v>
      </c>
      <c r="F464" s="480"/>
      <c r="G464" s="481"/>
      <c r="H464" s="489"/>
      <c r="I464" s="487"/>
      <c r="J464" s="488"/>
    </row>
    <row r="465" spans="1:10" ht="15" x14ac:dyDescent="0.25">
      <c r="A465" s="478">
        <f t="shared" si="35"/>
        <v>455</v>
      </c>
      <c r="B465" s="479" t="str">
        <f t="shared" si="36"/>
        <v/>
      </c>
      <c r="C465" s="553" t="e">
        <f t="shared" si="37"/>
        <v>#DIV/0!</v>
      </c>
      <c r="D465" s="258" t="e">
        <f t="shared" si="38"/>
        <v>#DIV/0!</v>
      </c>
      <c r="E465" s="556" t="e">
        <f t="shared" si="39"/>
        <v>#DIV/0!</v>
      </c>
      <c r="F465" s="480"/>
      <c r="G465" s="481"/>
      <c r="H465" s="489"/>
      <c r="I465" s="487"/>
      <c r="J465" s="488"/>
    </row>
    <row r="466" spans="1:10" ht="15" x14ac:dyDescent="0.25">
      <c r="A466" s="478">
        <f t="shared" si="35"/>
        <v>456</v>
      </c>
      <c r="B466" s="479" t="str">
        <f t="shared" si="36"/>
        <v/>
      </c>
      <c r="C466" s="553" t="e">
        <f t="shared" si="37"/>
        <v>#DIV/0!</v>
      </c>
      <c r="D466" s="258" t="e">
        <f t="shared" si="38"/>
        <v>#DIV/0!</v>
      </c>
      <c r="E466" s="556" t="e">
        <f t="shared" si="39"/>
        <v>#DIV/0!</v>
      </c>
      <c r="F466" s="480"/>
      <c r="G466" s="481"/>
      <c r="H466" s="489"/>
      <c r="I466" s="487"/>
      <c r="J466" s="488"/>
    </row>
    <row r="467" spans="1:10" ht="15" x14ac:dyDescent="0.25">
      <c r="A467" s="478">
        <f t="shared" si="35"/>
        <v>457</v>
      </c>
      <c r="B467" s="479" t="str">
        <f t="shared" si="36"/>
        <v/>
      </c>
      <c r="C467" s="553" t="e">
        <f t="shared" si="37"/>
        <v>#DIV/0!</v>
      </c>
      <c r="D467" s="258" t="e">
        <f t="shared" si="38"/>
        <v>#DIV/0!</v>
      </c>
      <c r="E467" s="556" t="e">
        <f t="shared" si="39"/>
        <v>#DIV/0!</v>
      </c>
      <c r="F467" s="480"/>
      <c r="G467" s="481"/>
      <c r="H467" s="489"/>
      <c r="I467" s="487"/>
      <c r="J467" s="488"/>
    </row>
    <row r="468" spans="1:10" ht="15" x14ac:dyDescent="0.25">
      <c r="A468" s="478">
        <f t="shared" si="35"/>
        <v>458</v>
      </c>
      <c r="B468" s="479" t="str">
        <f t="shared" si="36"/>
        <v/>
      </c>
      <c r="C468" s="553" t="e">
        <f t="shared" si="37"/>
        <v>#DIV/0!</v>
      </c>
      <c r="D468" s="258" t="e">
        <f t="shared" si="38"/>
        <v>#DIV/0!</v>
      </c>
      <c r="E468" s="556" t="e">
        <f t="shared" si="39"/>
        <v>#DIV/0!</v>
      </c>
      <c r="F468" s="480"/>
      <c r="G468" s="481"/>
      <c r="H468" s="489"/>
      <c r="I468" s="487"/>
      <c r="J468" s="488"/>
    </row>
    <row r="469" spans="1:10" ht="15" x14ac:dyDescent="0.25">
      <c r="A469" s="478">
        <f t="shared" si="35"/>
        <v>459</v>
      </c>
      <c r="B469" s="479" t="str">
        <f t="shared" si="36"/>
        <v/>
      </c>
      <c r="C469" s="553" t="e">
        <f t="shared" si="37"/>
        <v>#DIV/0!</v>
      </c>
      <c r="D469" s="258" t="e">
        <f t="shared" si="38"/>
        <v>#DIV/0!</v>
      </c>
      <c r="E469" s="556" t="e">
        <f t="shared" si="39"/>
        <v>#DIV/0!</v>
      </c>
      <c r="F469" s="480"/>
      <c r="G469" s="481"/>
      <c r="H469" s="489"/>
      <c r="I469" s="487"/>
      <c r="J469" s="488"/>
    </row>
    <row r="470" spans="1:10" ht="15" x14ac:dyDescent="0.25">
      <c r="A470" s="478">
        <f t="shared" si="35"/>
        <v>460</v>
      </c>
      <c r="B470" s="479" t="str">
        <f t="shared" si="36"/>
        <v/>
      </c>
      <c r="C470" s="553" t="e">
        <f t="shared" si="37"/>
        <v>#DIV/0!</v>
      </c>
      <c r="D470" s="258" t="e">
        <f t="shared" si="38"/>
        <v>#DIV/0!</v>
      </c>
      <c r="E470" s="556" t="e">
        <f t="shared" si="39"/>
        <v>#DIV/0!</v>
      </c>
      <c r="F470" s="480"/>
      <c r="G470" s="481"/>
      <c r="H470" s="489"/>
      <c r="I470" s="487"/>
      <c r="J470" s="488"/>
    </row>
    <row r="471" spans="1:10" ht="15" x14ac:dyDescent="0.25">
      <c r="A471" s="478">
        <f t="shared" si="35"/>
        <v>461</v>
      </c>
      <c r="B471" s="479" t="str">
        <f t="shared" si="36"/>
        <v/>
      </c>
      <c r="C471" s="553" t="e">
        <f t="shared" si="37"/>
        <v>#DIV/0!</v>
      </c>
      <c r="D471" s="258" t="e">
        <f t="shared" si="38"/>
        <v>#DIV/0!</v>
      </c>
      <c r="E471" s="556" t="e">
        <f t="shared" si="39"/>
        <v>#DIV/0!</v>
      </c>
      <c r="F471" s="480"/>
      <c r="G471" s="481"/>
      <c r="H471" s="489"/>
      <c r="I471" s="487"/>
      <c r="J471" s="488"/>
    </row>
    <row r="472" spans="1:10" ht="15" x14ac:dyDescent="0.25">
      <c r="A472" s="478">
        <f t="shared" si="35"/>
        <v>462</v>
      </c>
      <c r="B472" s="479" t="str">
        <f t="shared" si="36"/>
        <v/>
      </c>
      <c r="C472" s="553" t="e">
        <f t="shared" si="37"/>
        <v>#DIV/0!</v>
      </c>
      <c r="D472" s="258" t="e">
        <f t="shared" si="38"/>
        <v>#DIV/0!</v>
      </c>
      <c r="E472" s="556" t="e">
        <f t="shared" si="39"/>
        <v>#DIV/0!</v>
      </c>
      <c r="F472" s="480"/>
      <c r="G472" s="481"/>
      <c r="H472" s="489"/>
      <c r="I472" s="487"/>
      <c r="J472" s="488"/>
    </row>
    <row r="473" spans="1:10" ht="15" x14ac:dyDescent="0.25">
      <c r="A473" s="478">
        <f t="shared" si="35"/>
        <v>463</v>
      </c>
      <c r="B473" s="479" t="str">
        <f t="shared" si="36"/>
        <v/>
      </c>
      <c r="C473" s="553" t="e">
        <f t="shared" si="37"/>
        <v>#DIV/0!</v>
      </c>
      <c r="D473" s="258" t="e">
        <f t="shared" si="38"/>
        <v>#DIV/0!</v>
      </c>
      <c r="E473" s="556" t="e">
        <f t="shared" si="39"/>
        <v>#DIV/0!</v>
      </c>
      <c r="F473" s="480"/>
      <c r="G473" s="481"/>
      <c r="H473" s="489"/>
      <c r="I473" s="487"/>
      <c r="J473" s="488"/>
    </row>
    <row r="474" spans="1:10" ht="15" x14ac:dyDescent="0.25">
      <c r="A474" s="478">
        <f t="shared" si="35"/>
        <v>464</v>
      </c>
      <c r="B474" s="479" t="str">
        <f t="shared" si="36"/>
        <v/>
      </c>
      <c r="C474" s="553" t="e">
        <f t="shared" si="37"/>
        <v>#DIV/0!</v>
      </c>
      <c r="D474" s="258" t="e">
        <f t="shared" si="38"/>
        <v>#DIV/0!</v>
      </c>
      <c r="E474" s="556" t="e">
        <f t="shared" si="39"/>
        <v>#DIV/0!</v>
      </c>
      <c r="F474" s="480"/>
      <c r="G474" s="481"/>
      <c r="H474" s="489"/>
      <c r="I474" s="487"/>
      <c r="J474" s="488"/>
    </row>
    <row r="475" spans="1:10" ht="15" x14ac:dyDescent="0.25">
      <c r="A475" s="478">
        <f t="shared" si="35"/>
        <v>465</v>
      </c>
      <c r="B475" s="479" t="str">
        <f t="shared" si="36"/>
        <v/>
      </c>
      <c r="C475" s="553" t="e">
        <f t="shared" si="37"/>
        <v>#DIV/0!</v>
      </c>
      <c r="D475" s="258" t="e">
        <f t="shared" si="38"/>
        <v>#DIV/0!</v>
      </c>
      <c r="E475" s="556" t="e">
        <f t="shared" si="39"/>
        <v>#DIV/0!</v>
      </c>
      <c r="F475" s="480"/>
      <c r="G475" s="481"/>
      <c r="H475" s="489"/>
      <c r="I475" s="487"/>
      <c r="J475" s="488"/>
    </row>
    <row r="476" spans="1:10" ht="15" x14ac:dyDescent="0.25">
      <c r="A476" s="478">
        <f t="shared" si="35"/>
        <v>466</v>
      </c>
      <c r="B476" s="479" t="str">
        <f t="shared" si="36"/>
        <v/>
      </c>
      <c r="C476" s="553" t="e">
        <f t="shared" si="37"/>
        <v>#DIV/0!</v>
      </c>
      <c r="D476" s="258" t="e">
        <f t="shared" si="38"/>
        <v>#DIV/0!</v>
      </c>
      <c r="E476" s="556" t="e">
        <f t="shared" si="39"/>
        <v>#DIV/0!</v>
      </c>
      <c r="F476" s="480"/>
      <c r="G476" s="481"/>
      <c r="H476" s="489"/>
      <c r="I476" s="487"/>
      <c r="J476" s="488"/>
    </row>
    <row r="477" spans="1:10" ht="15" x14ac:dyDescent="0.25">
      <c r="A477" s="478">
        <f t="shared" si="35"/>
        <v>467</v>
      </c>
      <c r="B477" s="479" t="str">
        <f t="shared" si="36"/>
        <v/>
      </c>
      <c r="C477" s="553" t="e">
        <f t="shared" si="37"/>
        <v>#DIV/0!</v>
      </c>
      <c r="D477" s="258" t="e">
        <f t="shared" si="38"/>
        <v>#DIV/0!</v>
      </c>
      <c r="E477" s="556" t="e">
        <f t="shared" si="39"/>
        <v>#DIV/0!</v>
      </c>
      <c r="F477" s="480"/>
      <c r="G477" s="481"/>
      <c r="H477" s="489"/>
      <c r="I477" s="487"/>
      <c r="J477" s="488"/>
    </row>
    <row r="478" spans="1:10" ht="15" x14ac:dyDescent="0.25">
      <c r="A478" s="478">
        <f t="shared" si="35"/>
        <v>468</v>
      </c>
      <c r="B478" s="479" t="str">
        <f t="shared" si="36"/>
        <v/>
      </c>
      <c r="C478" s="553" t="e">
        <f t="shared" si="37"/>
        <v>#DIV/0!</v>
      </c>
      <c r="D478" s="258" t="e">
        <f t="shared" si="38"/>
        <v>#DIV/0!</v>
      </c>
      <c r="E478" s="556" t="e">
        <f t="shared" si="39"/>
        <v>#DIV/0!</v>
      </c>
      <c r="F478" s="480"/>
      <c r="G478" s="481"/>
      <c r="H478" s="489"/>
      <c r="I478" s="487"/>
      <c r="J478" s="488"/>
    </row>
    <row r="479" spans="1:10" ht="15" x14ac:dyDescent="0.25">
      <c r="A479" s="478">
        <f t="shared" si="35"/>
        <v>469</v>
      </c>
      <c r="B479" s="479" t="str">
        <f t="shared" si="36"/>
        <v/>
      </c>
      <c r="C479" s="553" t="e">
        <f t="shared" si="37"/>
        <v>#DIV/0!</v>
      </c>
      <c r="D479" s="258" t="e">
        <f t="shared" si="38"/>
        <v>#DIV/0!</v>
      </c>
      <c r="E479" s="556" t="e">
        <f t="shared" si="39"/>
        <v>#DIV/0!</v>
      </c>
      <c r="F479" s="480"/>
      <c r="G479" s="481"/>
      <c r="H479" s="489"/>
      <c r="I479" s="487"/>
      <c r="J479" s="488"/>
    </row>
    <row r="480" spans="1:10" ht="15" x14ac:dyDescent="0.25">
      <c r="A480" s="478">
        <f t="shared" si="35"/>
        <v>470</v>
      </c>
      <c r="B480" s="479" t="str">
        <f t="shared" si="36"/>
        <v/>
      </c>
      <c r="C480" s="553" t="e">
        <f t="shared" si="37"/>
        <v>#DIV/0!</v>
      </c>
      <c r="D480" s="258" t="e">
        <f t="shared" si="38"/>
        <v>#DIV/0!</v>
      </c>
      <c r="E480" s="556" t="e">
        <f t="shared" si="39"/>
        <v>#DIV/0!</v>
      </c>
      <c r="F480" s="480"/>
      <c r="G480" s="481"/>
      <c r="H480" s="489"/>
      <c r="I480" s="487"/>
      <c r="J480" s="488"/>
    </row>
    <row r="481" spans="1:10" ht="15" x14ac:dyDescent="0.25">
      <c r="A481" s="478">
        <f t="shared" si="35"/>
        <v>471</v>
      </c>
      <c r="B481" s="479" t="str">
        <f t="shared" si="36"/>
        <v/>
      </c>
      <c r="C481" s="553" t="e">
        <f t="shared" si="37"/>
        <v>#DIV/0!</v>
      </c>
      <c r="D481" s="258" t="e">
        <f t="shared" si="38"/>
        <v>#DIV/0!</v>
      </c>
      <c r="E481" s="556" t="e">
        <f t="shared" si="39"/>
        <v>#DIV/0!</v>
      </c>
      <c r="F481" s="480"/>
      <c r="G481" s="481"/>
      <c r="H481" s="489"/>
      <c r="I481" s="487"/>
      <c r="J481" s="488"/>
    </row>
    <row r="482" spans="1:10" ht="15" x14ac:dyDescent="0.25">
      <c r="A482" s="478">
        <f t="shared" si="35"/>
        <v>472</v>
      </c>
      <c r="B482" s="479" t="str">
        <f t="shared" si="36"/>
        <v/>
      </c>
      <c r="C482" s="553" t="e">
        <f t="shared" si="37"/>
        <v>#DIV/0!</v>
      </c>
      <c r="D482" s="258" t="e">
        <f t="shared" si="38"/>
        <v>#DIV/0!</v>
      </c>
      <c r="E482" s="556" t="e">
        <f t="shared" si="39"/>
        <v>#DIV/0!</v>
      </c>
      <c r="F482" s="480"/>
      <c r="G482" s="481"/>
      <c r="H482" s="489"/>
      <c r="I482" s="487"/>
      <c r="J482" s="488"/>
    </row>
    <row r="483" spans="1:10" ht="15" x14ac:dyDescent="0.25">
      <c r="A483" s="478">
        <f t="shared" si="35"/>
        <v>473</v>
      </c>
      <c r="B483" s="479" t="str">
        <f t="shared" si="36"/>
        <v/>
      </c>
      <c r="C483" s="553" t="e">
        <f t="shared" si="37"/>
        <v>#DIV/0!</v>
      </c>
      <c r="D483" s="258" t="e">
        <f t="shared" si="38"/>
        <v>#DIV/0!</v>
      </c>
      <c r="E483" s="556" t="e">
        <f t="shared" si="39"/>
        <v>#DIV/0!</v>
      </c>
      <c r="F483" s="480"/>
      <c r="G483" s="481"/>
      <c r="H483" s="489"/>
      <c r="I483" s="487"/>
      <c r="J483" s="488"/>
    </row>
    <row r="484" spans="1:10" ht="15" x14ac:dyDescent="0.25">
      <c r="A484" s="478">
        <f t="shared" si="35"/>
        <v>474</v>
      </c>
      <c r="B484" s="479" t="str">
        <f t="shared" si="36"/>
        <v/>
      </c>
      <c r="C484" s="553" t="e">
        <f t="shared" si="37"/>
        <v>#DIV/0!</v>
      </c>
      <c r="D484" s="258" t="e">
        <f t="shared" si="38"/>
        <v>#DIV/0!</v>
      </c>
      <c r="E484" s="556" t="e">
        <f t="shared" si="39"/>
        <v>#DIV/0!</v>
      </c>
      <c r="F484" s="480"/>
      <c r="G484" s="481"/>
      <c r="H484" s="489"/>
      <c r="I484" s="487"/>
      <c r="J484" s="488"/>
    </row>
    <row r="485" spans="1:10" ht="15" x14ac:dyDescent="0.25">
      <c r="A485" s="478">
        <f t="shared" si="35"/>
        <v>475</v>
      </c>
      <c r="B485" s="479" t="str">
        <f t="shared" si="36"/>
        <v/>
      </c>
      <c r="C485" s="553" t="e">
        <f t="shared" si="37"/>
        <v>#DIV/0!</v>
      </c>
      <c r="D485" s="258" t="e">
        <f t="shared" si="38"/>
        <v>#DIV/0!</v>
      </c>
      <c r="E485" s="556" t="e">
        <f t="shared" si="39"/>
        <v>#DIV/0!</v>
      </c>
      <c r="F485" s="480"/>
      <c r="G485" s="481"/>
      <c r="H485" s="489"/>
      <c r="I485" s="487"/>
      <c r="J485" s="488"/>
    </row>
    <row r="486" spans="1:10" ht="15" x14ac:dyDescent="0.25">
      <c r="A486" s="478">
        <f t="shared" si="35"/>
        <v>476</v>
      </c>
      <c r="B486" s="479" t="str">
        <f t="shared" si="36"/>
        <v/>
      </c>
      <c r="C486" s="553" t="e">
        <f t="shared" si="37"/>
        <v>#DIV/0!</v>
      </c>
      <c r="D486" s="258" t="e">
        <f t="shared" si="38"/>
        <v>#DIV/0!</v>
      </c>
      <c r="E486" s="556" t="e">
        <f t="shared" si="39"/>
        <v>#DIV/0!</v>
      </c>
      <c r="F486" s="480"/>
      <c r="G486" s="481"/>
      <c r="H486" s="489"/>
      <c r="I486" s="487"/>
      <c r="J486" s="488"/>
    </row>
    <row r="487" spans="1:10" ht="15" x14ac:dyDescent="0.25">
      <c r="A487" s="478">
        <f t="shared" si="35"/>
        <v>477</v>
      </c>
      <c r="B487" s="479" t="str">
        <f t="shared" si="36"/>
        <v/>
      </c>
      <c r="C487" s="553" t="e">
        <f t="shared" si="37"/>
        <v>#DIV/0!</v>
      </c>
      <c r="D487" s="258" t="e">
        <f t="shared" si="38"/>
        <v>#DIV/0!</v>
      </c>
      <c r="E487" s="556" t="e">
        <f t="shared" si="39"/>
        <v>#DIV/0!</v>
      </c>
      <c r="F487" s="480"/>
      <c r="G487" s="481"/>
      <c r="H487" s="489"/>
      <c r="I487" s="487"/>
      <c r="J487" s="488"/>
    </row>
    <row r="488" spans="1:10" ht="15" x14ac:dyDescent="0.25">
      <c r="A488" s="478">
        <f t="shared" si="35"/>
        <v>478</v>
      </c>
      <c r="B488" s="479" t="str">
        <f t="shared" si="36"/>
        <v/>
      </c>
      <c r="C488" s="553" t="e">
        <f t="shared" si="37"/>
        <v>#DIV/0!</v>
      </c>
      <c r="D488" s="258" t="e">
        <f t="shared" si="38"/>
        <v>#DIV/0!</v>
      </c>
      <c r="E488" s="556" t="e">
        <f t="shared" si="39"/>
        <v>#DIV/0!</v>
      </c>
      <c r="F488" s="480"/>
      <c r="G488" s="481"/>
      <c r="H488" s="489"/>
      <c r="I488" s="487"/>
      <c r="J488" s="488"/>
    </row>
    <row r="489" spans="1:10" ht="15" x14ac:dyDescent="0.25">
      <c r="A489" s="478">
        <f t="shared" si="35"/>
        <v>479</v>
      </c>
      <c r="B489" s="479" t="str">
        <f t="shared" si="36"/>
        <v/>
      </c>
      <c r="C489" s="553" t="e">
        <f t="shared" si="37"/>
        <v>#DIV/0!</v>
      </c>
      <c r="D489" s="258" t="e">
        <f t="shared" si="38"/>
        <v>#DIV/0!</v>
      </c>
      <c r="E489" s="556" t="e">
        <f t="shared" si="39"/>
        <v>#DIV/0!</v>
      </c>
      <c r="F489" s="480"/>
      <c r="G489" s="481"/>
      <c r="H489" s="489"/>
      <c r="I489" s="487"/>
      <c r="J489" s="488"/>
    </row>
    <row r="490" spans="1:10" ht="15" x14ac:dyDescent="0.25">
      <c r="A490" s="478">
        <f t="shared" si="35"/>
        <v>480</v>
      </c>
      <c r="B490" s="479" t="str">
        <f t="shared" si="36"/>
        <v/>
      </c>
      <c r="C490" s="553" t="e">
        <f t="shared" si="37"/>
        <v>#DIV/0!</v>
      </c>
      <c r="D490" s="258" t="e">
        <f t="shared" si="38"/>
        <v>#DIV/0!</v>
      </c>
      <c r="E490" s="556" t="e">
        <f t="shared" si="39"/>
        <v>#DIV/0!</v>
      </c>
      <c r="F490" s="480"/>
      <c r="G490" s="481"/>
      <c r="H490" s="489"/>
      <c r="I490" s="487"/>
      <c r="J490" s="488"/>
    </row>
    <row r="491" spans="1:10" ht="15" x14ac:dyDescent="0.25">
      <c r="A491" s="478">
        <f t="shared" si="35"/>
        <v>481</v>
      </c>
      <c r="B491" s="479" t="str">
        <f t="shared" si="36"/>
        <v/>
      </c>
      <c r="C491" s="553" t="e">
        <f t="shared" si="37"/>
        <v>#DIV/0!</v>
      </c>
      <c r="D491" s="258" t="e">
        <f t="shared" si="38"/>
        <v>#DIV/0!</v>
      </c>
      <c r="E491" s="556" t="e">
        <f t="shared" si="39"/>
        <v>#DIV/0!</v>
      </c>
      <c r="F491" s="480"/>
      <c r="G491" s="481"/>
      <c r="H491" s="489"/>
      <c r="I491" s="487"/>
      <c r="J491" s="488"/>
    </row>
    <row r="492" spans="1:10" ht="15" x14ac:dyDescent="0.25">
      <c r="A492" s="478">
        <f t="shared" si="35"/>
        <v>482</v>
      </c>
      <c r="B492" s="479" t="str">
        <f t="shared" si="36"/>
        <v/>
      </c>
      <c r="C492" s="553" t="e">
        <f t="shared" si="37"/>
        <v>#DIV/0!</v>
      </c>
      <c r="D492" s="258" t="e">
        <f t="shared" si="38"/>
        <v>#DIV/0!</v>
      </c>
      <c r="E492" s="556" t="e">
        <f t="shared" si="39"/>
        <v>#DIV/0!</v>
      </c>
      <c r="F492" s="480"/>
      <c r="G492" s="481"/>
      <c r="H492" s="489"/>
      <c r="I492" s="487"/>
      <c r="J492" s="488"/>
    </row>
    <row r="493" spans="1:10" ht="15" x14ac:dyDescent="0.25">
      <c r="A493" s="478">
        <f t="shared" si="35"/>
        <v>483</v>
      </c>
      <c r="B493" s="479" t="str">
        <f t="shared" si="36"/>
        <v/>
      </c>
      <c r="C493" s="553" t="e">
        <f t="shared" si="37"/>
        <v>#DIV/0!</v>
      </c>
      <c r="D493" s="258" t="e">
        <f t="shared" si="38"/>
        <v>#DIV/0!</v>
      </c>
      <c r="E493" s="556" t="e">
        <f t="shared" si="39"/>
        <v>#DIV/0!</v>
      </c>
      <c r="F493" s="480"/>
      <c r="G493" s="481"/>
      <c r="H493" s="489"/>
      <c r="I493" s="487"/>
      <c r="J493" s="488"/>
    </row>
    <row r="494" spans="1:10" ht="15" x14ac:dyDescent="0.25">
      <c r="A494" s="478">
        <f t="shared" si="35"/>
        <v>484</v>
      </c>
      <c r="B494" s="479" t="str">
        <f t="shared" si="36"/>
        <v/>
      </c>
      <c r="C494" s="553" t="e">
        <f t="shared" si="37"/>
        <v>#DIV/0!</v>
      </c>
      <c r="D494" s="258" t="e">
        <f t="shared" si="38"/>
        <v>#DIV/0!</v>
      </c>
      <c r="E494" s="556" t="e">
        <f t="shared" si="39"/>
        <v>#DIV/0!</v>
      </c>
      <c r="F494" s="480"/>
      <c r="G494" s="481"/>
      <c r="H494" s="489"/>
      <c r="I494" s="487"/>
      <c r="J494" s="488"/>
    </row>
    <row r="495" spans="1:10" ht="15" x14ac:dyDescent="0.25">
      <c r="A495" s="478">
        <f t="shared" si="35"/>
        <v>485</v>
      </c>
      <c r="B495" s="479" t="str">
        <f t="shared" si="36"/>
        <v/>
      </c>
      <c r="C495" s="553" t="e">
        <f t="shared" si="37"/>
        <v>#DIV/0!</v>
      </c>
      <c r="D495" s="258" t="e">
        <f t="shared" si="38"/>
        <v>#DIV/0!</v>
      </c>
      <c r="E495" s="556" t="e">
        <f t="shared" si="39"/>
        <v>#DIV/0!</v>
      </c>
      <c r="F495" s="480"/>
      <c r="G495" s="481"/>
      <c r="H495" s="489"/>
      <c r="I495" s="487"/>
      <c r="J495" s="488"/>
    </row>
    <row r="496" spans="1:10" ht="15" x14ac:dyDescent="0.25">
      <c r="A496" s="478">
        <f t="shared" si="35"/>
        <v>486</v>
      </c>
      <c r="B496" s="479" t="str">
        <f t="shared" si="36"/>
        <v/>
      </c>
      <c r="C496" s="553" t="e">
        <f t="shared" si="37"/>
        <v>#DIV/0!</v>
      </c>
      <c r="D496" s="258" t="e">
        <f t="shared" si="38"/>
        <v>#DIV/0!</v>
      </c>
      <c r="E496" s="556" t="e">
        <f t="shared" si="39"/>
        <v>#DIV/0!</v>
      </c>
      <c r="F496" s="480"/>
      <c r="G496" s="481"/>
      <c r="H496" s="489"/>
      <c r="I496" s="487"/>
      <c r="J496" s="488"/>
    </row>
    <row r="497" spans="1:10" ht="15" x14ac:dyDescent="0.25">
      <c r="A497" s="478">
        <f t="shared" si="35"/>
        <v>487</v>
      </c>
      <c r="B497" s="479" t="str">
        <f t="shared" si="36"/>
        <v/>
      </c>
      <c r="C497" s="553" t="e">
        <f t="shared" si="37"/>
        <v>#DIV/0!</v>
      </c>
      <c r="D497" s="258" t="e">
        <f t="shared" si="38"/>
        <v>#DIV/0!</v>
      </c>
      <c r="E497" s="556" t="e">
        <f t="shared" si="39"/>
        <v>#DIV/0!</v>
      </c>
      <c r="F497" s="480"/>
      <c r="G497" s="481"/>
      <c r="H497" s="489"/>
      <c r="I497" s="487"/>
      <c r="J497" s="488"/>
    </row>
    <row r="498" spans="1:10" ht="15" x14ac:dyDescent="0.25">
      <c r="A498" s="478">
        <f t="shared" si="35"/>
        <v>488</v>
      </c>
      <c r="B498" s="479" t="str">
        <f t="shared" si="36"/>
        <v/>
      </c>
      <c r="C498" s="553" t="e">
        <f t="shared" si="37"/>
        <v>#DIV/0!</v>
      </c>
      <c r="D498" s="258" t="e">
        <f t="shared" si="38"/>
        <v>#DIV/0!</v>
      </c>
      <c r="E498" s="556" t="e">
        <f t="shared" si="39"/>
        <v>#DIV/0!</v>
      </c>
      <c r="F498" s="480"/>
      <c r="G498" s="481"/>
      <c r="H498" s="489"/>
      <c r="I498" s="487"/>
      <c r="J498" s="488"/>
    </row>
    <row r="499" spans="1:10" ht="15" x14ac:dyDescent="0.25">
      <c r="A499" s="478">
        <f t="shared" si="35"/>
        <v>489</v>
      </c>
      <c r="B499" s="479" t="str">
        <f t="shared" si="36"/>
        <v/>
      </c>
      <c r="C499" s="553" t="e">
        <f t="shared" si="37"/>
        <v>#DIV/0!</v>
      </c>
      <c r="D499" s="258" t="e">
        <f t="shared" si="38"/>
        <v>#DIV/0!</v>
      </c>
      <c r="E499" s="556" t="e">
        <f t="shared" si="39"/>
        <v>#DIV/0!</v>
      </c>
      <c r="F499" s="480"/>
      <c r="G499" s="481"/>
      <c r="H499" s="489"/>
      <c r="I499" s="487"/>
      <c r="J499" s="488"/>
    </row>
    <row r="500" spans="1:10" ht="15" x14ac:dyDescent="0.25">
      <c r="A500" s="478">
        <f t="shared" si="35"/>
        <v>490</v>
      </c>
      <c r="B500" s="479" t="str">
        <f t="shared" si="36"/>
        <v/>
      </c>
      <c r="C500" s="553" t="e">
        <f t="shared" si="37"/>
        <v>#DIV/0!</v>
      </c>
      <c r="D500" s="258" t="e">
        <f t="shared" si="38"/>
        <v>#DIV/0!</v>
      </c>
      <c r="E500" s="556" t="e">
        <f t="shared" si="39"/>
        <v>#DIV/0!</v>
      </c>
      <c r="F500" s="480"/>
      <c r="G500" s="481"/>
      <c r="H500" s="489"/>
      <c r="I500" s="487"/>
      <c r="J500" s="488"/>
    </row>
    <row r="501" spans="1:10" ht="15" x14ac:dyDescent="0.25">
      <c r="A501" s="478">
        <f t="shared" si="35"/>
        <v>491</v>
      </c>
      <c r="B501" s="479" t="str">
        <f t="shared" si="36"/>
        <v/>
      </c>
      <c r="C501" s="553" t="e">
        <f t="shared" si="37"/>
        <v>#DIV/0!</v>
      </c>
      <c r="D501" s="258" t="e">
        <f t="shared" si="38"/>
        <v>#DIV/0!</v>
      </c>
      <c r="E501" s="556" t="e">
        <f t="shared" si="39"/>
        <v>#DIV/0!</v>
      </c>
      <c r="F501" s="480"/>
      <c r="G501" s="481"/>
      <c r="H501" s="489"/>
      <c r="I501" s="487"/>
      <c r="J501" s="488"/>
    </row>
    <row r="502" spans="1:10" ht="15" x14ac:dyDescent="0.25">
      <c r="A502" s="478">
        <f t="shared" si="35"/>
        <v>492</v>
      </c>
      <c r="B502" s="479" t="str">
        <f t="shared" si="36"/>
        <v/>
      </c>
      <c r="C502" s="553" t="e">
        <f t="shared" si="37"/>
        <v>#DIV/0!</v>
      </c>
      <c r="D502" s="258" t="e">
        <f t="shared" si="38"/>
        <v>#DIV/0!</v>
      </c>
      <c r="E502" s="556" t="e">
        <f t="shared" si="39"/>
        <v>#DIV/0!</v>
      </c>
      <c r="F502" s="480"/>
      <c r="G502" s="481"/>
      <c r="H502" s="489"/>
      <c r="I502" s="487"/>
      <c r="J502" s="488"/>
    </row>
    <row r="503" spans="1:10" ht="15" x14ac:dyDescent="0.25">
      <c r="A503" s="478">
        <f t="shared" si="35"/>
        <v>493</v>
      </c>
      <c r="B503" s="479" t="str">
        <f t="shared" si="36"/>
        <v/>
      </c>
      <c r="C503" s="553" t="e">
        <f t="shared" si="37"/>
        <v>#DIV/0!</v>
      </c>
      <c r="D503" s="258" t="e">
        <f t="shared" si="38"/>
        <v>#DIV/0!</v>
      </c>
      <c r="E503" s="556" t="e">
        <f t="shared" si="39"/>
        <v>#DIV/0!</v>
      </c>
      <c r="F503" s="480"/>
      <c r="G503" s="481"/>
      <c r="H503" s="489"/>
      <c r="I503" s="487"/>
      <c r="J503" s="488"/>
    </row>
    <row r="504" spans="1:10" ht="15" x14ac:dyDescent="0.25">
      <c r="A504" s="478">
        <f t="shared" si="35"/>
        <v>494</v>
      </c>
      <c r="B504" s="479" t="str">
        <f t="shared" si="36"/>
        <v/>
      </c>
      <c r="C504" s="553" t="e">
        <f t="shared" si="37"/>
        <v>#DIV/0!</v>
      </c>
      <c r="D504" s="258" t="e">
        <f t="shared" si="38"/>
        <v>#DIV/0!</v>
      </c>
      <c r="E504" s="556" t="e">
        <f t="shared" si="39"/>
        <v>#DIV/0!</v>
      </c>
      <c r="F504" s="480"/>
      <c r="G504" s="481"/>
      <c r="H504" s="489"/>
      <c r="I504" s="487"/>
      <c r="J504" s="488"/>
    </row>
    <row r="505" spans="1:10" ht="15" x14ac:dyDescent="0.25">
      <c r="A505" s="478">
        <f t="shared" si="35"/>
        <v>495</v>
      </c>
      <c r="B505" s="479" t="str">
        <f t="shared" si="36"/>
        <v/>
      </c>
      <c r="C505" s="553" t="e">
        <f t="shared" si="37"/>
        <v>#DIV/0!</v>
      </c>
      <c r="D505" s="258" t="e">
        <f t="shared" si="38"/>
        <v>#DIV/0!</v>
      </c>
      <c r="E505" s="556" t="e">
        <f t="shared" si="39"/>
        <v>#DIV/0!</v>
      </c>
      <c r="F505" s="480"/>
      <c r="G505" s="481"/>
      <c r="H505" s="489"/>
      <c r="I505" s="487"/>
      <c r="J505" s="488"/>
    </row>
    <row r="506" spans="1:10" ht="15" x14ac:dyDescent="0.25">
      <c r="A506" s="478">
        <f t="shared" si="35"/>
        <v>496</v>
      </c>
      <c r="B506" s="479" t="str">
        <f t="shared" si="36"/>
        <v/>
      </c>
      <c r="C506" s="553" t="e">
        <f t="shared" si="37"/>
        <v>#DIV/0!</v>
      </c>
      <c r="D506" s="258" t="e">
        <f t="shared" si="38"/>
        <v>#DIV/0!</v>
      </c>
      <c r="E506" s="556" t="e">
        <f t="shared" si="39"/>
        <v>#DIV/0!</v>
      </c>
      <c r="F506" s="480"/>
      <c r="G506" s="481"/>
      <c r="H506" s="489"/>
      <c r="I506" s="487"/>
      <c r="J506" s="488"/>
    </row>
    <row r="507" spans="1:10" ht="15" x14ac:dyDescent="0.25">
      <c r="A507" s="478">
        <f t="shared" si="35"/>
        <v>497</v>
      </c>
      <c r="B507" s="479" t="str">
        <f t="shared" si="36"/>
        <v/>
      </c>
      <c r="C507" s="553" t="e">
        <f t="shared" si="37"/>
        <v>#DIV/0!</v>
      </c>
      <c r="D507" s="258" t="e">
        <f t="shared" si="38"/>
        <v>#DIV/0!</v>
      </c>
      <c r="E507" s="556" t="e">
        <f t="shared" si="39"/>
        <v>#DIV/0!</v>
      </c>
      <c r="F507" s="480"/>
      <c r="G507" s="481"/>
      <c r="H507" s="489"/>
      <c r="I507" s="487"/>
      <c r="J507" s="488"/>
    </row>
    <row r="508" spans="1:10" ht="15" x14ac:dyDescent="0.25">
      <c r="A508" s="478">
        <f t="shared" si="35"/>
        <v>498</v>
      </c>
      <c r="B508" s="479" t="str">
        <f t="shared" si="36"/>
        <v/>
      </c>
      <c r="C508" s="553" t="e">
        <f t="shared" si="37"/>
        <v>#DIV/0!</v>
      </c>
      <c r="D508" s="258" t="e">
        <f t="shared" si="38"/>
        <v>#DIV/0!</v>
      </c>
      <c r="E508" s="556" t="e">
        <f t="shared" si="39"/>
        <v>#DIV/0!</v>
      </c>
      <c r="F508" s="480"/>
      <c r="G508" s="481"/>
      <c r="H508" s="489"/>
      <c r="I508" s="487"/>
      <c r="J508" s="488"/>
    </row>
    <row r="509" spans="1:10" ht="15" x14ac:dyDescent="0.25">
      <c r="A509" s="478">
        <f t="shared" si="35"/>
        <v>499</v>
      </c>
      <c r="B509" s="479" t="str">
        <f t="shared" si="36"/>
        <v/>
      </c>
      <c r="C509" s="553" t="e">
        <f t="shared" si="37"/>
        <v>#DIV/0!</v>
      </c>
      <c r="D509" s="258" t="e">
        <f t="shared" si="38"/>
        <v>#DIV/0!</v>
      </c>
      <c r="E509" s="556" t="e">
        <f t="shared" si="39"/>
        <v>#DIV/0!</v>
      </c>
      <c r="F509" s="480"/>
      <c r="G509" s="481"/>
      <c r="H509" s="489"/>
      <c r="I509" s="487"/>
      <c r="J509" s="488"/>
    </row>
    <row r="510" spans="1:10" ht="15" x14ac:dyDescent="0.25">
      <c r="A510" s="478">
        <f t="shared" si="35"/>
        <v>500</v>
      </c>
      <c r="B510" s="479" t="str">
        <f t="shared" si="36"/>
        <v/>
      </c>
      <c r="C510" s="553" t="e">
        <f t="shared" si="37"/>
        <v>#DIV/0!</v>
      </c>
      <c r="D510" s="258" t="e">
        <f t="shared" si="38"/>
        <v>#DIV/0!</v>
      </c>
      <c r="E510" s="556" t="e">
        <f t="shared" si="39"/>
        <v>#DIV/0!</v>
      </c>
      <c r="F510" s="480"/>
      <c r="G510" s="481"/>
      <c r="H510" s="489"/>
      <c r="I510" s="487"/>
      <c r="J510" s="488"/>
    </row>
    <row r="511" spans="1:10" ht="15" x14ac:dyDescent="0.25">
      <c r="A511" s="478">
        <f t="shared" si="35"/>
        <v>501</v>
      </c>
      <c r="B511" s="479" t="str">
        <f t="shared" si="36"/>
        <v/>
      </c>
      <c r="C511" s="553" t="e">
        <f t="shared" si="37"/>
        <v>#DIV/0!</v>
      </c>
      <c r="D511" s="258" t="e">
        <f t="shared" si="38"/>
        <v>#DIV/0!</v>
      </c>
      <c r="E511" s="556" t="e">
        <f t="shared" si="39"/>
        <v>#DIV/0!</v>
      </c>
      <c r="F511" s="480"/>
      <c r="G511" s="481"/>
      <c r="H511" s="489"/>
      <c r="I511" s="487"/>
      <c r="J511" s="488"/>
    </row>
    <row r="512" spans="1:10" ht="15" x14ac:dyDescent="0.25">
      <c r="A512" s="478">
        <f t="shared" si="35"/>
        <v>502</v>
      </c>
      <c r="B512" s="479" t="str">
        <f t="shared" si="36"/>
        <v/>
      </c>
      <c r="C512" s="553" t="e">
        <f t="shared" si="37"/>
        <v>#DIV/0!</v>
      </c>
      <c r="D512" s="258" t="e">
        <f t="shared" si="38"/>
        <v>#DIV/0!</v>
      </c>
      <c r="E512" s="556" t="e">
        <f t="shared" si="39"/>
        <v>#DIV/0!</v>
      </c>
      <c r="F512" s="480"/>
      <c r="G512" s="481"/>
      <c r="H512" s="489"/>
      <c r="I512" s="487"/>
      <c r="J512" s="488"/>
    </row>
    <row r="513" spans="1:10" ht="15" x14ac:dyDescent="0.25">
      <c r="A513" s="478">
        <f t="shared" si="35"/>
        <v>503</v>
      </c>
      <c r="B513" s="479" t="str">
        <f t="shared" si="36"/>
        <v/>
      </c>
      <c r="C513" s="553" t="e">
        <f t="shared" si="37"/>
        <v>#DIV/0!</v>
      </c>
      <c r="D513" s="258" t="e">
        <f t="shared" si="38"/>
        <v>#DIV/0!</v>
      </c>
      <c r="E513" s="556" t="e">
        <f t="shared" si="39"/>
        <v>#DIV/0!</v>
      </c>
      <c r="F513" s="480"/>
      <c r="G513" s="481"/>
      <c r="H513" s="489"/>
      <c r="I513" s="487"/>
      <c r="J513" s="488"/>
    </row>
    <row r="514" spans="1:10" ht="15" x14ac:dyDescent="0.25">
      <c r="A514" s="478">
        <f t="shared" si="35"/>
        <v>504</v>
      </c>
      <c r="B514" s="479" t="str">
        <f t="shared" si="36"/>
        <v/>
      </c>
      <c r="C514" s="553" t="e">
        <f t="shared" si="37"/>
        <v>#DIV/0!</v>
      </c>
      <c r="D514" s="258" t="e">
        <f t="shared" si="38"/>
        <v>#DIV/0!</v>
      </c>
      <c r="E514" s="556" t="e">
        <f t="shared" si="39"/>
        <v>#DIV/0!</v>
      </c>
      <c r="F514" s="480"/>
      <c r="G514" s="481"/>
      <c r="H514" s="489"/>
      <c r="I514" s="487"/>
      <c r="J514" s="488"/>
    </row>
    <row r="515" spans="1:10" ht="15" x14ac:dyDescent="0.25">
      <c r="A515" s="478">
        <f t="shared" si="35"/>
        <v>505</v>
      </c>
      <c r="B515" s="479" t="str">
        <f t="shared" si="36"/>
        <v/>
      </c>
      <c r="C515" s="553" t="e">
        <f t="shared" si="37"/>
        <v>#DIV/0!</v>
      </c>
      <c r="D515" s="258" t="e">
        <f t="shared" si="38"/>
        <v>#DIV/0!</v>
      </c>
      <c r="E515" s="556" t="e">
        <f t="shared" si="39"/>
        <v>#DIV/0!</v>
      </c>
      <c r="F515" s="480"/>
      <c r="G515" s="481"/>
      <c r="H515" s="489"/>
      <c r="I515" s="487"/>
      <c r="J515" s="488"/>
    </row>
    <row r="516" spans="1:10" ht="15" x14ac:dyDescent="0.25">
      <c r="A516" s="478">
        <f t="shared" si="35"/>
        <v>506</v>
      </c>
      <c r="B516" s="479" t="str">
        <f t="shared" si="36"/>
        <v/>
      </c>
      <c r="C516" s="553" t="e">
        <f t="shared" si="37"/>
        <v>#DIV/0!</v>
      </c>
      <c r="D516" s="258" t="e">
        <f t="shared" si="38"/>
        <v>#DIV/0!</v>
      </c>
      <c r="E516" s="556" t="e">
        <f t="shared" si="39"/>
        <v>#DIV/0!</v>
      </c>
      <c r="F516" s="480"/>
      <c r="G516" s="481"/>
      <c r="H516" s="489"/>
      <c r="I516" s="487"/>
      <c r="J516" s="488"/>
    </row>
    <row r="517" spans="1:10" ht="15" x14ac:dyDescent="0.25">
      <c r="A517" s="478">
        <f t="shared" si="35"/>
        <v>507</v>
      </c>
      <c r="B517" s="479" t="str">
        <f t="shared" si="36"/>
        <v/>
      </c>
      <c r="C517" s="553" t="e">
        <f t="shared" si="37"/>
        <v>#DIV/0!</v>
      </c>
      <c r="D517" s="258" t="e">
        <f t="shared" si="38"/>
        <v>#DIV/0!</v>
      </c>
      <c r="E517" s="556" t="e">
        <f t="shared" si="39"/>
        <v>#DIV/0!</v>
      </c>
      <c r="F517" s="480"/>
      <c r="G517" s="481"/>
      <c r="H517" s="489"/>
      <c r="I517" s="487"/>
      <c r="J517" s="488"/>
    </row>
    <row r="518" spans="1:10" ht="15" x14ac:dyDescent="0.25">
      <c r="A518" s="478">
        <f t="shared" si="35"/>
        <v>508</v>
      </c>
      <c r="B518" s="479" t="str">
        <f t="shared" si="36"/>
        <v/>
      </c>
      <c r="C518" s="553" t="e">
        <f t="shared" si="37"/>
        <v>#DIV/0!</v>
      </c>
      <c r="D518" s="258" t="e">
        <f t="shared" si="38"/>
        <v>#DIV/0!</v>
      </c>
      <c r="E518" s="556" t="e">
        <f t="shared" si="39"/>
        <v>#DIV/0!</v>
      </c>
      <c r="F518" s="480"/>
      <c r="G518" s="481"/>
      <c r="H518" s="489"/>
      <c r="I518" s="487"/>
      <c r="J518" s="488"/>
    </row>
    <row r="519" spans="1:10" ht="15" x14ac:dyDescent="0.25">
      <c r="A519" s="478">
        <f t="shared" si="35"/>
        <v>509</v>
      </c>
      <c r="B519" s="479" t="str">
        <f t="shared" si="36"/>
        <v/>
      </c>
      <c r="C519" s="553" t="e">
        <f t="shared" si="37"/>
        <v>#DIV/0!</v>
      </c>
      <c r="D519" s="258" t="e">
        <f t="shared" si="38"/>
        <v>#DIV/0!</v>
      </c>
      <c r="E519" s="556" t="e">
        <f t="shared" si="39"/>
        <v>#DIV/0!</v>
      </c>
      <c r="F519" s="480"/>
      <c r="G519" s="481"/>
      <c r="H519" s="489"/>
      <c r="I519" s="487"/>
      <c r="J519" s="488"/>
    </row>
    <row r="520" spans="1:10" ht="15" x14ac:dyDescent="0.25">
      <c r="A520" s="478">
        <f t="shared" si="35"/>
        <v>510</v>
      </c>
      <c r="B520" s="479" t="str">
        <f t="shared" si="36"/>
        <v/>
      </c>
      <c r="C520" s="553" t="e">
        <f t="shared" si="37"/>
        <v>#DIV/0!</v>
      </c>
      <c r="D520" s="258" t="e">
        <f t="shared" si="38"/>
        <v>#DIV/0!</v>
      </c>
      <c r="E520" s="556" t="e">
        <f t="shared" si="39"/>
        <v>#DIV/0!</v>
      </c>
      <c r="F520" s="480"/>
      <c r="G520" s="481"/>
      <c r="H520" s="489"/>
      <c r="I520" s="487"/>
      <c r="J520" s="488"/>
    </row>
    <row r="521" spans="1:10" ht="15" x14ac:dyDescent="0.25">
      <c r="A521" s="478">
        <f t="shared" si="35"/>
        <v>511</v>
      </c>
      <c r="B521" s="479" t="str">
        <f t="shared" si="36"/>
        <v/>
      </c>
      <c r="C521" s="553" t="e">
        <f t="shared" si="37"/>
        <v>#DIV/0!</v>
      </c>
      <c r="D521" s="258" t="e">
        <f t="shared" si="38"/>
        <v>#DIV/0!</v>
      </c>
      <c r="E521" s="556" t="e">
        <f t="shared" si="39"/>
        <v>#DIV/0!</v>
      </c>
      <c r="F521" s="480"/>
      <c r="G521" s="481"/>
      <c r="H521" s="489"/>
      <c r="I521" s="487"/>
      <c r="J521" s="488"/>
    </row>
    <row r="522" spans="1:10" ht="15" x14ac:dyDescent="0.25">
      <c r="A522" s="478">
        <f t="shared" si="35"/>
        <v>512</v>
      </c>
      <c r="B522" s="479" t="str">
        <f t="shared" si="36"/>
        <v/>
      </c>
      <c r="C522" s="553" t="e">
        <f t="shared" si="37"/>
        <v>#DIV/0!</v>
      </c>
      <c r="D522" s="258" t="e">
        <f t="shared" si="38"/>
        <v>#DIV/0!</v>
      </c>
      <c r="E522" s="556" t="e">
        <f t="shared" si="39"/>
        <v>#DIV/0!</v>
      </c>
      <c r="F522" s="480"/>
      <c r="G522" s="481"/>
      <c r="H522" s="489"/>
      <c r="I522" s="487"/>
      <c r="J522" s="488"/>
    </row>
    <row r="523" spans="1:10" ht="15" x14ac:dyDescent="0.25">
      <c r="A523" s="478">
        <f t="shared" ref="A523:A562" si="40">A522+1</f>
        <v>513</v>
      </c>
      <c r="B523" s="479" t="str">
        <f t="shared" si="36"/>
        <v/>
      </c>
      <c r="C523" s="553" t="e">
        <f t="shared" si="37"/>
        <v>#DIV/0!</v>
      </c>
      <c r="D523" s="258" t="e">
        <f t="shared" si="38"/>
        <v>#DIV/0!</v>
      </c>
      <c r="E523" s="556" t="e">
        <f t="shared" si="39"/>
        <v>#DIV/0!</v>
      </c>
      <c r="F523" s="480"/>
      <c r="G523" s="481"/>
      <c r="H523" s="489"/>
      <c r="I523" s="487"/>
      <c r="J523" s="488"/>
    </row>
    <row r="524" spans="1:10" ht="15" x14ac:dyDescent="0.25">
      <c r="A524" s="478">
        <f t="shared" si="40"/>
        <v>514</v>
      </c>
      <c r="B524" s="479" t="str">
        <f t="shared" ref="B524:B562" si="41">IF(A524&lt;($C$9+1),B523+(365/C$7),"")</f>
        <v/>
      </c>
      <c r="C524" s="553" t="e">
        <f t="shared" ref="C524:C562" si="42">IF(($E523&gt;$D$8),$D$8,($E523+($E523*$F$6)/12))</f>
        <v>#DIV/0!</v>
      </c>
      <c r="D524" s="258" t="e">
        <f t="shared" ref="D524:D562" si="43">IF(($E523&gt;0),$D523-1,0)</f>
        <v>#DIV/0!</v>
      </c>
      <c r="E524" s="556" t="e">
        <f t="shared" ref="E524:E562" si="44">$E523+($E523*($F$6/$C$7))-$C524</f>
        <v>#DIV/0!</v>
      </c>
      <c r="F524" s="480"/>
      <c r="G524" s="481"/>
      <c r="H524" s="489"/>
      <c r="I524" s="487"/>
      <c r="J524" s="488"/>
    </row>
    <row r="525" spans="1:10" ht="15" x14ac:dyDescent="0.25">
      <c r="A525" s="478">
        <f t="shared" si="40"/>
        <v>515</v>
      </c>
      <c r="B525" s="479" t="str">
        <f t="shared" si="41"/>
        <v/>
      </c>
      <c r="C525" s="553" t="e">
        <f t="shared" si="42"/>
        <v>#DIV/0!</v>
      </c>
      <c r="D525" s="258" t="e">
        <f t="shared" si="43"/>
        <v>#DIV/0!</v>
      </c>
      <c r="E525" s="556" t="e">
        <f t="shared" si="44"/>
        <v>#DIV/0!</v>
      </c>
      <c r="F525" s="480"/>
      <c r="G525" s="481"/>
      <c r="H525" s="489"/>
      <c r="I525" s="487"/>
      <c r="J525" s="488"/>
    </row>
    <row r="526" spans="1:10" ht="15" x14ac:dyDescent="0.25">
      <c r="A526" s="478">
        <f t="shared" si="40"/>
        <v>516</v>
      </c>
      <c r="B526" s="479" t="str">
        <f t="shared" si="41"/>
        <v/>
      </c>
      <c r="C526" s="553" t="e">
        <f t="shared" si="42"/>
        <v>#DIV/0!</v>
      </c>
      <c r="D526" s="258" t="e">
        <f t="shared" si="43"/>
        <v>#DIV/0!</v>
      </c>
      <c r="E526" s="556" t="e">
        <f t="shared" si="44"/>
        <v>#DIV/0!</v>
      </c>
      <c r="F526" s="480"/>
      <c r="G526" s="481"/>
      <c r="H526" s="489"/>
      <c r="I526" s="487"/>
      <c r="J526" s="488"/>
    </row>
    <row r="527" spans="1:10" ht="15" x14ac:dyDescent="0.25">
      <c r="A527" s="478">
        <f t="shared" si="40"/>
        <v>517</v>
      </c>
      <c r="B527" s="479" t="str">
        <f t="shared" si="41"/>
        <v/>
      </c>
      <c r="C527" s="553" t="e">
        <f t="shared" si="42"/>
        <v>#DIV/0!</v>
      </c>
      <c r="D527" s="258" t="e">
        <f t="shared" si="43"/>
        <v>#DIV/0!</v>
      </c>
      <c r="E527" s="556" t="e">
        <f t="shared" si="44"/>
        <v>#DIV/0!</v>
      </c>
      <c r="F527" s="480"/>
      <c r="G527" s="481"/>
      <c r="H527" s="489"/>
      <c r="I527" s="487"/>
      <c r="J527" s="488"/>
    </row>
    <row r="528" spans="1:10" ht="15" x14ac:dyDescent="0.25">
      <c r="A528" s="478">
        <f t="shared" si="40"/>
        <v>518</v>
      </c>
      <c r="B528" s="479" t="str">
        <f t="shared" si="41"/>
        <v/>
      </c>
      <c r="C528" s="553" t="e">
        <f t="shared" si="42"/>
        <v>#DIV/0!</v>
      </c>
      <c r="D528" s="258" t="e">
        <f t="shared" si="43"/>
        <v>#DIV/0!</v>
      </c>
      <c r="E528" s="556" t="e">
        <f t="shared" si="44"/>
        <v>#DIV/0!</v>
      </c>
      <c r="F528" s="480"/>
      <c r="G528" s="481"/>
      <c r="H528" s="489"/>
      <c r="I528" s="487"/>
      <c r="J528" s="488"/>
    </row>
    <row r="529" spans="1:10" ht="15" x14ac:dyDescent="0.25">
      <c r="A529" s="478">
        <f t="shared" si="40"/>
        <v>519</v>
      </c>
      <c r="B529" s="479" t="str">
        <f t="shared" si="41"/>
        <v/>
      </c>
      <c r="C529" s="553" t="e">
        <f t="shared" si="42"/>
        <v>#DIV/0!</v>
      </c>
      <c r="D529" s="258" t="e">
        <f t="shared" si="43"/>
        <v>#DIV/0!</v>
      </c>
      <c r="E529" s="556" t="e">
        <f t="shared" si="44"/>
        <v>#DIV/0!</v>
      </c>
      <c r="F529" s="480"/>
      <c r="G529" s="481"/>
      <c r="H529" s="489"/>
      <c r="I529" s="487"/>
      <c r="J529" s="488"/>
    </row>
    <row r="530" spans="1:10" ht="15" x14ac:dyDescent="0.25">
      <c r="A530" s="478">
        <f t="shared" si="40"/>
        <v>520</v>
      </c>
      <c r="B530" s="479" t="str">
        <f t="shared" si="41"/>
        <v/>
      </c>
      <c r="C530" s="553" t="e">
        <f t="shared" si="42"/>
        <v>#DIV/0!</v>
      </c>
      <c r="D530" s="258" t="e">
        <f t="shared" si="43"/>
        <v>#DIV/0!</v>
      </c>
      <c r="E530" s="556" t="e">
        <f t="shared" si="44"/>
        <v>#DIV/0!</v>
      </c>
      <c r="F530" s="480"/>
      <c r="G530" s="481"/>
      <c r="H530" s="489"/>
      <c r="I530" s="487"/>
      <c r="J530" s="488"/>
    </row>
    <row r="531" spans="1:10" ht="15" x14ac:dyDescent="0.25">
      <c r="A531" s="478">
        <f t="shared" si="40"/>
        <v>521</v>
      </c>
      <c r="B531" s="479" t="str">
        <f t="shared" si="41"/>
        <v/>
      </c>
      <c r="C531" s="553" t="e">
        <f t="shared" si="42"/>
        <v>#DIV/0!</v>
      </c>
      <c r="D531" s="258" t="e">
        <f t="shared" si="43"/>
        <v>#DIV/0!</v>
      </c>
      <c r="E531" s="556" t="e">
        <f t="shared" si="44"/>
        <v>#DIV/0!</v>
      </c>
      <c r="F531" s="480"/>
      <c r="G531" s="481"/>
      <c r="H531" s="489"/>
      <c r="I531" s="487"/>
      <c r="J531" s="488"/>
    </row>
    <row r="532" spans="1:10" ht="15" x14ac:dyDescent="0.25">
      <c r="A532" s="478">
        <f t="shared" si="40"/>
        <v>522</v>
      </c>
      <c r="B532" s="479" t="str">
        <f t="shared" si="41"/>
        <v/>
      </c>
      <c r="C532" s="553" t="e">
        <f t="shared" si="42"/>
        <v>#DIV/0!</v>
      </c>
      <c r="D532" s="258" t="e">
        <f t="shared" si="43"/>
        <v>#DIV/0!</v>
      </c>
      <c r="E532" s="556" t="e">
        <f t="shared" si="44"/>
        <v>#DIV/0!</v>
      </c>
      <c r="F532" s="480"/>
      <c r="G532" s="481"/>
      <c r="H532" s="489"/>
      <c r="I532" s="487"/>
      <c r="J532" s="488"/>
    </row>
    <row r="533" spans="1:10" ht="15" x14ac:dyDescent="0.25">
      <c r="A533" s="478">
        <f t="shared" si="40"/>
        <v>523</v>
      </c>
      <c r="B533" s="479" t="str">
        <f t="shared" si="41"/>
        <v/>
      </c>
      <c r="C533" s="553" t="e">
        <f t="shared" si="42"/>
        <v>#DIV/0!</v>
      </c>
      <c r="D533" s="258" t="e">
        <f t="shared" si="43"/>
        <v>#DIV/0!</v>
      </c>
      <c r="E533" s="556" t="e">
        <f t="shared" si="44"/>
        <v>#DIV/0!</v>
      </c>
      <c r="F533" s="480"/>
      <c r="G533" s="481"/>
      <c r="H533" s="489"/>
      <c r="I533" s="487"/>
      <c r="J533" s="488"/>
    </row>
    <row r="534" spans="1:10" ht="15" x14ac:dyDescent="0.25">
      <c r="A534" s="478">
        <f t="shared" si="40"/>
        <v>524</v>
      </c>
      <c r="B534" s="479" t="str">
        <f t="shared" si="41"/>
        <v/>
      </c>
      <c r="C534" s="553" t="e">
        <f t="shared" si="42"/>
        <v>#DIV/0!</v>
      </c>
      <c r="D534" s="258" t="e">
        <f t="shared" si="43"/>
        <v>#DIV/0!</v>
      </c>
      <c r="E534" s="556" t="e">
        <f t="shared" si="44"/>
        <v>#DIV/0!</v>
      </c>
      <c r="F534" s="480"/>
      <c r="G534" s="481"/>
      <c r="H534" s="489"/>
      <c r="I534" s="487"/>
      <c r="J534" s="488"/>
    </row>
    <row r="535" spans="1:10" ht="15" x14ac:dyDescent="0.25">
      <c r="A535" s="478">
        <f t="shared" si="40"/>
        <v>525</v>
      </c>
      <c r="B535" s="479" t="str">
        <f t="shared" si="41"/>
        <v/>
      </c>
      <c r="C535" s="553" t="e">
        <f t="shared" si="42"/>
        <v>#DIV/0!</v>
      </c>
      <c r="D535" s="258" t="e">
        <f t="shared" si="43"/>
        <v>#DIV/0!</v>
      </c>
      <c r="E535" s="556" t="e">
        <f t="shared" si="44"/>
        <v>#DIV/0!</v>
      </c>
      <c r="F535" s="480"/>
      <c r="G535" s="481"/>
      <c r="H535" s="489"/>
      <c r="I535" s="487"/>
      <c r="J535" s="488"/>
    </row>
    <row r="536" spans="1:10" ht="15" x14ac:dyDescent="0.25">
      <c r="A536" s="478">
        <f t="shared" si="40"/>
        <v>526</v>
      </c>
      <c r="B536" s="479" t="str">
        <f t="shared" si="41"/>
        <v/>
      </c>
      <c r="C536" s="553" t="e">
        <f t="shared" si="42"/>
        <v>#DIV/0!</v>
      </c>
      <c r="D536" s="258" t="e">
        <f t="shared" si="43"/>
        <v>#DIV/0!</v>
      </c>
      <c r="E536" s="556" t="e">
        <f t="shared" si="44"/>
        <v>#DIV/0!</v>
      </c>
      <c r="F536" s="480"/>
      <c r="G536" s="481"/>
      <c r="H536" s="489"/>
      <c r="I536" s="487"/>
      <c r="J536" s="488"/>
    </row>
    <row r="537" spans="1:10" ht="15" x14ac:dyDescent="0.25">
      <c r="A537" s="478">
        <f t="shared" si="40"/>
        <v>527</v>
      </c>
      <c r="B537" s="479" t="str">
        <f t="shared" si="41"/>
        <v/>
      </c>
      <c r="C537" s="553" t="e">
        <f t="shared" si="42"/>
        <v>#DIV/0!</v>
      </c>
      <c r="D537" s="258" t="e">
        <f t="shared" si="43"/>
        <v>#DIV/0!</v>
      </c>
      <c r="E537" s="556" t="e">
        <f t="shared" si="44"/>
        <v>#DIV/0!</v>
      </c>
      <c r="F537" s="480"/>
      <c r="G537" s="481"/>
      <c r="H537" s="489"/>
      <c r="I537" s="487"/>
      <c r="J537" s="488"/>
    </row>
    <row r="538" spans="1:10" ht="15" x14ac:dyDescent="0.25">
      <c r="A538" s="478">
        <f t="shared" si="40"/>
        <v>528</v>
      </c>
      <c r="B538" s="479" t="str">
        <f t="shared" si="41"/>
        <v/>
      </c>
      <c r="C538" s="553" t="e">
        <f t="shared" si="42"/>
        <v>#DIV/0!</v>
      </c>
      <c r="D538" s="258" t="e">
        <f t="shared" si="43"/>
        <v>#DIV/0!</v>
      </c>
      <c r="E538" s="556" t="e">
        <f t="shared" si="44"/>
        <v>#DIV/0!</v>
      </c>
      <c r="F538" s="480"/>
      <c r="G538" s="481"/>
      <c r="H538" s="489"/>
      <c r="I538" s="487"/>
      <c r="J538" s="488"/>
    </row>
    <row r="539" spans="1:10" ht="15" x14ac:dyDescent="0.25">
      <c r="A539" s="478">
        <f t="shared" si="40"/>
        <v>529</v>
      </c>
      <c r="B539" s="479" t="str">
        <f t="shared" si="41"/>
        <v/>
      </c>
      <c r="C539" s="553" t="e">
        <f t="shared" si="42"/>
        <v>#DIV/0!</v>
      </c>
      <c r="D539" s="258" t="e">
        <f t="shared" si="43"/>
        <v>#DIV/0!</v>
      </c>
      <c r="E539" s="556" t="e">
        <f t="shared" si="44"/>
        <v>#DIV/0!</v>
      </c>
      <c r="F539" s="480"/>
      <c r="G539" s="481"/>
      <c r="H539" s="489"/>
      <c r="I539" s="487"/>
      <c r="J539" s="488"/>
    </row>
    <row r="540" spans="1:10" ht="15" x14ac:dyDescent="0.25">
      <c r="A540" s="478">
        <f t="shared" si="40"/>
        <v>530</v>
      </c>
      <c r="B540" s="479" t="str">
        <f t="shared" si="41"/>
        <v/>
      </c>
      <c r="C540" s="553" t="e">
        <f t="shared" si="42"/>
        <v>#DIV/0!</v>
      </c>
      <c r="D540" s="258" t="e">
        <f t="shared" si="43"/>
        <v>#DIV/0!</v>
      </c>
      <c r="E540" s="556" t="e">
        <f t="shared" si="44"/>
        <v>#DIV/0!</v>
      </c>
      <c r="F540" s="480"/>
      <c r="G540" s="481"/>
      <c r="H540" s="489"/>
      <c r="I540" s="487"/>
      <c r="J540" s="488"/>
    </row>
    <row r="541" spans="1:10" ht="15" x14ac:dyDescent="0.25">
      <c r="A541" s="478">
        <f t="shared" si="40"/>
        <v>531</v>
      </c>
      <c r="B541" s="479" t="str">
        <f t="shared" si="41"/>
        <v/>
      </c>
      <c r="C541" s="553" t="e">
        <f t="shared" si="42"/>
        <v>#DIV/0!</v>
      </c>
      <c r="D541" s="258" t="e">
        <f t="shared" si="43"/>
        <v>#DIV/0!</v>
      </c>
      <c r="E541" s="556" t="e">
        <f t="shared" si="44"/>
        <v>#DIV/0!</v>
      </c>
      <c r="F541" s="480"/>
      <c r="G541" s="481"/>
      <c r="H541" s="489"/>
      <c r="I541" s="487"/>
      <c r="J541" s="488"/>
    </row>
    <row r="542" spans="1:10" ht="15" x14ac:dyDescent="0.25">
      <c r="A542" s="478">
        <f t="shared" si="40"/>
        <v>532</v>
      </c>
      <c r="B542" s="479" t="str">
        <f t="shared" si="41"/>
        <v/>
      </c>
      <c r="C542" s="553" t="e">
        <f t="shared" si="42"/>
        <v>#DIV/0!</v>
      </c>
      <c r="D542" s="258" t="e">
        <f t="shared" si="43"/>
        <v>#DIV/0!</v>
      </c>
      <c r="E542" s="556" t="e">
        <f t="shared" si="44"/>
        <v>#DIV/0!</v>
      </c>
      <c r="F542" s="480"/>
      <c r="G542" s="481"/>
      <c r="H542" s="489"/>
      <c r="I542" s="487"/>
      <c r="J542" s="488"/>
    </row>
    <row r="543" spans="1:10" ht="15" x14ac:dyDescent="0.25">
      <c r="A543" s="478">
        <f t="shared" si="40"/>
        <v>533</v>
      </c>
      <c r="B543" s="479" t="str">
        <f t="shared" si="41"/>
        <v/>
      </c>
      <c r="C543" s="553" t="e">
        <f t="shared" si="42"/>
        <v>#DIV/0!</v>
      </c>
      <c r="D543" s="258" t="e">
        <f t="shared" si="43"/>
        <v>#DIV/0!</v>
      </c>
      <c r="E543" s="556" t="e">
        <f t="shared" si="44"/>
        <v>#DIV/0!</v>
      </c>
      <c r="F543" s="480"/>
      <c r="G543" s="481"/>
      <c r="H543" s="489"/>
      <c r="I543" s="487"/>
      <c r="J543" s="488"/>
    </row>
    <row r="544" spans="1:10" ht="15" x14ac:dyDescent="0.25">
      <c r="A544" s="478">
        <f t="shared" si="40"/>
        <v>534</v>
      </c>
      <c r="B544" s="479" t="str">
        <f t="shared" si="41"/>
        <v/>
      </c>
      <c r="C544" s="553" t="e">
        <f t="shared" si="42"/>
        <v>#DIV/0!</v>
      </c>
      <c r="D544" s="258" t="e">
        <f t="shared" si="43"/>
        <v>#DIV/0!</v>
      </c>
      <c r="E544" s="556" t="e">
        <f t="shared" si="44"/>
        <v>#DIV/0!</v>
      </c>
      <c r="F544" s="480"/>
      <c r="G544" s="481"/>
      <c r="H544" s="489"/>
      <c r="I544" s="487"/>
      <c r="J544" s="488"/>
    </row>
    <row r="545" spans="1:10" ht="15" x14ac:dyDescent="0.25">
      <c r="A545" s="478">
        <f t="shared" si="40"/>
        <v>535</v>
      </c>
      <c r="B545" s="479" t="str">
        <f t="shared" si="41"/>
        <v/>
      </c>
      <c r="C545" s="553" t="e">
        <f t="shared" si="42"/>
        <v>#DIV/0!</v>
      </c>
      <c r="D545" s="258" t="e">
        <f t="shared" si="43"/>
        <v>#DIV/0!</v>
      </c>
      <c r="E545" s="556" t="e">
        <f t="shared" si="44"/>
        <v>#DIV/0!</v>
      </c>
      <c r="F545" s="480"/>
      <c r="G545" s="481"/>
      <c r="H545" s="489"/>
      <c r="I545" s="487"/>
      <c r="J545" s="488"/>
    </row>
    <row r="546" spans="1:10" ht="15" x14ac:dyDescent="0.25">
      <c r="A546" s="478">
        <f t="shared" si="40"/>
        <v>536</v>
      </c>
      <c r="B546" s="479" t="str">
        <f t="shared" si="41"/>
        <v/>
      </c>
      <c r="C546" s="553" t="e">
        <f t="shared" si="42"/>
        <v>#DIV/0!</v>
      </c>
      <c r="D546" s="258" t="e">
        <f t="shared" si="43"/>
        <v>#DIV/0!</v>
      </c>
      <c r="E546" s="556" t="e">
        <f t="shared" si="44"/>
        <v>#DIV/0!</v>
      </c>
      <c r="F546" s="480"/>
      <c r="G546" s="481"/>
      <c r="H546" s="489"/>
      <c r="I546" s="487"/>
      <c r="J546" s="488"/>
    </row>
    <row r="547" spans="1:10" ht="15" x14ac:dyDescent="0.25">
      <c r="A547" s="478">
        <f t="shared" si="40"/>
        <v>537</v>
      </c>
      <c r="B547" s="479" t="str">
        <f t="shared" si="41"/>
        <v/>
      </c>
      <c r="C547" s="553" t="e">
        <f t="shared" si="42"/>
        <v>#DIV/0!</v>
      </c>
      <c r="D547" s="258" t="e">
        <f t="shared" si="43"/>
        <v>#DIV/0!</v>
      </c>
      <c r="E547" s="556" t="e">
        <f t="shared" si="44"/>
        <v>#DIV/0!</v>
      </c>
      <c r="F547" s="480"/>
      <c r="G547" s="481"/>
      <c r="H547" s="489"/>
      <c r="I547" s="487"/>
      <c r="J547" s="488"/>
    </row>
    <row r="548" spans="1:10" ht="15" x14ac:dyDescent="0.25">
      <c r="A548" s="478">
        <f t="shared" si="40"/>
        <v>538</v>
      </c>
      <c r="B548" s="479" t="str">
        <f t="shared" si="41"/>
        <v/>
      </c>
      <c r="C548" s="553" t="e">
        <f t="shared" si="42"/>
        <v>#DIV/0!</v>
      </c>
      <c r="D548" s="258" t="e">
        <f t="shared" si="43"/>
        <v>#DIV/0!</v>
      </c>
      <c r="E548" s="556" t="e">
        <f t="shared" si="44"/>
        <v>#DIV/0!</v>
      </c>
      <c r="F548" s="480"/>
      <c r="G548" s="481"/>
      <c r="H548" s="489"/>
      <c r="I548" s="487"/>
      <c r="J548" s="488"/>
    </row>
    <row r="549" spans="1:10" ht="15" x14ac:dyDescent="0.25">
      <c r="A549" s="478">
        <f t="shared" si="40"/>
        <v>539</v>
      </c>
      <c r="B549" s="479" t="str">
        <f t="shared" si="41"/>
        <v/>
      </c>
      <c r="C549" s="553" t="e">
        <f t="shared" si="42"/>
        <v>#DIV/0!</v>
      </c>
      <c r="D549" s="258" t="e">
        <f t="shared" si="43"/>
        <v>#DIV/0!</v>
      </c>
      <c r="E549" s="556" t="e">
        <f t="shared" si="44"/>
        <v>#DIV/0!</v>
      </c>
      <c r="F549" s="480"/>
      <c r="G549" s="481"/>
      <c r="H549" s="489"/>
      <c r="I549" s="487"/>
      <c r="J549" s="488"/>
    </row>
    <row r="550" spans="1:10" ht="15" x14ac:dyDescent="0.25">
      <c r="A550" s="478">
        <f t="shared" si="40"/>
        <v>540</v>
      </c>
      <c r="B550" s="479" t="str">
        <f t="shared" si="41"/>
        <v/>
      </c>
      <c r="C550" s="553" t="e">
        <f t="shared" si="42"/>
        <v>#DIV/0!</v>
      </c>
      <c r="D550" s="258" t="e">
        <f t="shared" si="43"/>
        <v>#DIV/0!</v>
      </c>
      <c r="E550" s="556" t="e">
        <f t="shared" si="44"/>
        <v>#DIV/0!</v>
      </c>
      <c r="F550" s="480"/>
      <c r="G550" s="481"/>
      <c r="H550" s="489"/>
      <c r="I550" s="487"/>
      <c r="J550" s="488"/>
    </row>
    <row r="551" spans="1:10" ht="15" x14ac:dyDescent="0.25">
      <c r="A551" s="478">
        <f t="shared" si="40"/>
        <v>541</v>
      </c>
      <c r="B551" s="479" t="str">
        <f t="shared" si="41"/>
        <v/>
      </c>
      <c r="C551" s="553" t="e">
        <f t="shared" si="42"/>
        <v>#DIV/0!</v>
      </c>
      <c r="D551" s="258" t="e">
        <f t="shared" si="43"/>
        <v>#DIV/0!</v>
      </c>
      <c r="E551" s="556" t="e">
        <f t="shared" si="44"/>
        <v>#DIV/0!</v>
      </c>
      <c r="F551" s="480"/>
      <c r="G551" s="481"/>
      <c r="H551" s="489"/>
      <c r="I551" s="487"/>
      <c r="J551" s="488"/>
    </row>
    <row r="552" spans="1:10" ht="15" x14ac:dyDescent="0.25">
      <c r="A552" s="478">
        <f t="shared" si="40"/>
        <v>542</v>
      </c>
      <c r="B552" s="479" t="str">
        <f t="shared" si="41"/>
        <v/>
      </c>
      <c r="C552" s="553" t="e">
        <f t="shared" si="42"/>
        <v>#DIV/0!</v>
      </c>
      <c r="D552" s="258" t="e">
        <f t="shared" si="43"/>
        <v>#DIV/0!</v>
      </c>
      <c r="E552" s="556" t="e">
        <f t="shared" si="44"/>
        <v>#DIV/0!</v>
      </c>
      <c r="F552" s="480"/>
      <c r="G552" s="481"/>
      <c r="H552" s="489"/>
      <c r="I552" s="487"/>
      <c r="J552" s="488"/>
    </row>
    <row r="553" spans="1:10" ht="15" x14ac:dyDescent="0.25">
      <c r="A553" s="478">
        <f t="shared" si="40"/>
        <v>543</v>
      </c>
      <c r="B553" s="479" t="str">
        <f t="shared" si="41"/>
        <v/>
      </c>
      <c r="C553" s="553" t="e">
        <f t="shared" si="42"/>
        <v>#DIV/0!</v>
      </c>
      <c r="D553" s="258" t="e">
        <f t="shared" si="43"/>
        <v>#DIV/0!</v>
      </c>
      <c r="E553" s="556" t="e">
        <f t="shared" si="44"/>
        <v>#DIV/0!</v>
      </c>
      <c r="F553" s="480"/>
      <c r="G553" s="481"/>
      <c r="H553" s="489"/>
      <c r="I553" s="487"/>
      <c r="J553" s="488"/>
    </row>
    <row r="554" spans="1:10" ht="15" x14ac:dyDescent="0.25">
      <c r="A554" s="478">
        <f t="shared" si="40"/>
        <v>544</v>
      </c>
      <c r="B554" s="479" t="str">
        <f t="shared" si="41"/>
        <v/>
      </c>
      <c r="C554" s="553" t="e">
        <f t="shared" si="42"/>
        <v>#DIV/0!</v>
      </c>
      <c r="D554" s="258" t="e">
        <f t="shared" si="43"/>
        <v>#DIV/0!</v>
      </c>
      <c r="E554" s="556" t="e">
        <f t="shared" si="44"/>
        <v>#DIV/0!</v>
      </c>
      <c r="F554" s="480"/>
      <c r="G554" s="481"/>
      <c r="H554" s="489"/>
      <c r="I554" s="487"/>
      <c r="J554" s="488"/>
    </row>
    <row r="555" spans="1:10" ht="15" x14ac:dyDescent="0.25">
      <c r="A555" s="478">
        <f t="shared" si="40"/>
        <v>545</v>
      </c>
      <c r="B555" s="479" t="str">
        <f t="shared" si="41"/>
        <v/>
      </c>
      <c r="C555" s="553" t="e">
        <f t="shared" si="42"/>
        <v>#DIV/0!</v>
      </c>
      <c r="D555" s="258" t="e">
        <f t="shared" si="43"/>
        <v>#DIV/0!</v>
      </c>
      <c r="E555" s="556" t="e">
        <f t="shared" si="44"/>
        <v>#DIV/0!</v>
      </c>
      <c r="F555" s="480"/>
      <c r="G555" s="481"/>
      <c r="H555" s="489"/>
      <c r="I555" s="487"/>
      <c r="J555" s="488"/>
    </row>
    <row r="556" spans="1:10" ht="15" x14ac:dyDescent="0.25">
      <c r="A556" s="478">
        <f t="shared" si="40"/>
        <v>546</v>
      </c>
      <c r="B556" s="479" t="str">
        <f t="shared" si="41"/>
        <v/>
      </c>
      <c r="C556" s="553" t="e">
        <f t="shared" si="42"/>
        <v>#DIV/0!</v>
      </c>
      <c r="D556" s="258" t="e">
        <f t="shared" si="43"/>
        <v>#DIV/0!</v>
      </c>
      <c r="E556" s="556" t="e">
        <f t="shared" si="44"/>
        <v>#DIV/0!</v>
      </c>
      <c r="F556" s="480"/>
      <c r="G556" s="481"/>
      <c r="H556" s="489"/>
      <c r="I556" s="487"/>
      <c r="J556" s="488"/>
    </row>
    <row r="557" spans="1:10" ht="15" x14ac:dyDescent="0.25">
      <c r="A557" s="478">
        <f t="shared" si="40"/>
        <v>547</v>
      </c>
      <c r="B557" s="479" t="str">
        <f t="shared" si="41"/>
        <v/>
      </c>
      <c r="C557" s="553" t="e">
        <f t="shared" si="42"/>
        <v>#DIV/0!</v>
      </c>
      <c r="D557" s="258" t="e">
        <f t="shared" si="43"/>
        <v>#DIV/0!</v>
      </c>
      <c r="E557" s="556" t="e">
        <f t="shared" si="44"/>
        <v>#DIV/0!</v>
      </c>
      <c r="F557" s="480"/>
      <c r="G557" s="481"/>
      <c r="H557" s="489"/>
      <c r="I557" s="487"/>
      <c r="J557" s="488"/>
    </row>
    <row r="558" spans="1:10" ht="15" x14ac:dyDescent="0.25">
      <c r="A558" s="478">
        <f t="shared" si="40"/>
        <v>548</v>
      </c>
      <c r="B558" s="479" t="str">
        <f t="shared" si="41"/>
        <v/>
      </c>
      <c r="C558" s="553" t="e">
        <f t="shared" si="42"/>
        <v>#DIV/0!</v>
      </c>
      <c r="D558" s="258" t="e">
        <f t="shared" si="43"/>
        <v>#DIV/0!</v>
      </c>
      <c r="E558" s="556" t="e">
        <f t="shared" si="44"/>
        <v>#DIV/0!</v>
      </c>
      <c r="F558" s="480"/>
      <c r="G558" s="481"/>
      <c r="H558" s="489"/>
      <c r="I558" s="487"/>
      <c r="J558" s="488"/>
    </row>
    <row r="559" spans="1:10" ht="15" x14ac:dyDescent="0.25">
      <c r="A559" s="478">
        <f t="shared" si="40"/>
        <v>549</v>
      </c>
      <c r="B559" s="479" t="str">
        <f t="shared" si="41"/>
        <v/>
      </c>
      <c r="C559" s="553" t="e">
        <f t="shared" si="42"/>
        <v>#DIV/0!</v>
      </c>
      <c r="D559" s="258" t="e">
        <f t="shared" si="43"/>
        <v>#DIV/0!</v>
      </c>
      <c r="E559" s="556" t="e">
        <f t="shared" si="44"/>
        <v>#DIV/0!</v>
      </c>
      <c r="F559" s="480"/>
      <c r="G559" s="481"/>
      <c r="H559" s="489"/>
      <c r="I559" s="487"/>
      <c r="J559" s="488"/>
    </row>
    <row r="560" spans="1:10" ht="15" x14ac:dyDescent="0.25">
      <c r="A560" s="478">
        <f t="shared" si="40"/>
        <v>550</v>
      </c>
      <c r="B560" s="479" t="str">
        <f t="shared" si="41"/>
        <v/>
      </c>
      <c r="C560" s="553" t="e">
        <f t="shared" si="42"/>
        <v>#DIV/0!</v>
      </c>
      <c r="D560" s="258" t="e">
        <f t="shared" si="43"/>
        <v>#DIV/0!</v>
      </c>
      <c r="E560" s="556" t="e">
        <f t="shared" si="44"/>
        <v>#DIV/0!</v>
      </c>
      <c r="F560" s="480"/>
      <c r="G560" s="481"/>
      <c r="H560" s="489"/>
      <c r="I560" s="487"/>
      <c r="J560" s="488"/>
    </row>
    <row r="561" spans="1:10" ht="15" x14ac:dyDescent="0.25">
      <c r="A561" s="478">
        <f t="shared" si="40"/>
        <v>551</v>
      </c>
      <c r="B561" s="479" t="str">
        <f t="shared" si="41"/>
        <v/>
      </c>
      <c r="C561" s="553" t="e">
        <f t="shared" si="42"/>
        <v>#DIV/0!</v>
      </c>
      <c r="D561" s="258" t="e">
        <f t="shared" si="43"/>
        <v>#DIV/0!</v>
      </c>
      <c r="E561" s="556" t="e">
        <f t="shared" si="44"/>
        <v>#DIV/0!</v>
      </c>
      <c r="F561" s="480"/>
      <c r="G561" s="481"/>
      <c r="H561" s="489"/>
      <c r="I561" s="487"/>
      <c r="J561" s="488"/>
    </row>
    <row r="562" spans="1:10" ht="15" x14ac:dyDescent="0.25">
      <c r="A562" s="478">
        <f t="shared" si="40"/>
        <v>552</v>
      </c>
      <c r="B562" s="479" t="str">
        <f t="shared" si="41"/>
        <v/>
      </c>
      <c r="C562" s="554" t="e">
        <f t="shared" si="42"/>
        <v>#DIV/0!</v>
      </c>
      <c r="D562" s="259" t="e">
        <f t="shared" si="43"/>
        <v>#DIV/0!</v>
      </c>
      <c r="E562" s="557" t="e">
        <f t="shared" si="44"/>
        <v>#DIV/0!</v>
      </c>
      <c r="F562" s="490"/>
      <c r="G562" s="491"/>
      <c r="H562" s="489"/>
      <c r="I562" s="487"/>
      <c r="J562" s="488"/>
    </row>
  </sheetData>
  <sheetProtection sheet="1" objects="1" scenarios="1" selectLockedCells="1"/>
  <mergeCells count="13">
    <mergeCell ref="F10:G10"/>
    <mergeCell ref="C6:D6"/>
    <mergeCell ref="I1:J1"/>
    <mergeCell ref="I2:J2"/>
    <mergeCell ref="F9:G9"/>
    <mergeCell ref="A1:G1"/>
    <mergeCell ref="F6:G6"/>
    <mergeCell ref="B2:G2"/>
    <mergeCell ref="C5:G5"/>
    <mergeCell ref="C4:D4"/>
    <mergeCell ref="F4:G4"/>
    <mergeCell ref="F8:G8"/>
    <mergeCell ref="F7:G7"/>
  </mergeCells>
  <phoneticPr fontId="3" type="noConversion"/>
  <pageMargins left="0.4" right="0.34" top="1" bottom="1" header="0.5" footer="0.5"/>
  <pageSetup scale="95"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32"/>
  <sheetViews>
    <sheetView workbookViewId="0">
      <selection activeCell="C15" sqref="C15"/>
    </sheetView>
  </sheetViews>
  <sheetFormatPr defaultColWidth="8.88671875" defaultRowHeight="13.2" x14ac:dyDescent="0.25"/>
  <cols>
    <col min="1" max="1" width="7.88671875" style="287" customWidth="1"/>
    <col min="2" max="2" width="58.6640625" style="75" customWidth="1"/>
    <col min="3" max="3" width="17" style="127" customWidth="1"/>
    <col min="4" max="4" width="18.33203125" style="127" customWidth="1"/>
    <col min="5" max="5" width="17.6640625" style="170" customWidth="1"/>
    <col min="6" max="75" width="8.88671875" style="96" customWidth="1"/>
    <col min="76" max="16384" width="8.88671875" style="75"/>
  </cols>
  <sheetData>
    <row r="1" spans="1:75" customFormat="1" ht="32.25" customHeight="1" x14ac:dyDescent="0.4">
      <c r="A1" s="578" t="s">
        <v>72</v>
      </c>
      <c r="B1" s="578"/>
      <c r="C1" s="578"/>
      <c r="D1" s="578"/>
      <c r="E1" s="578"/>
      <c r="F1" s="274"/>
      <c r="G1" s="274"/>
      <c r="H1" s="274"/>
      <c r="I1" s="274"/>
      <c r="J1" s="274"/>
      <c r="K1" s="274"/>
      <c r="L1" s="274"/>
      <c r="M1" s="274"/>
      <c r="N1" s="274"/>
      <c r="O1" s="274"/>
      <c r="P1" s="274"/>
      <c r="Q1" s="274"/>
      <c r="R1" s="274"/>
    </row>
    <row r="2" spans="1:75" s="52" customFormat="1" ht="21" x14ac:dyDescent="0.4">
      <c r="A2" s="308"/>
      <c r="B2" s="633" t="s">
        <v>350</v>
      </c>
      <c r="C2" s="634"/>
      <c r="D2" s="634"/>
      <c r="E2" s="635"/>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row>
    <row r="3" spans="1:75" s="202" customFormat="1" ht="21.6" thickBot="1" x14ac:dyDescent="0.45">
      <c r="A3" s="308"/>
      <c r="B3" s="321"/>
      <c r="C3" s="321"/>
      <c r="D3" s="321"/>
      <c r="E3" s="322"/>
    </row>
    <row r="4" spans="1:75" s="120" customFormat="1" ht="18.600000000000001" thickTop="1" thickBot="1" x14ac:dyDescent="0.35">
      <c r="A4" s="310"/>
      <c r="B4" s="636" t="s">
        <v>264</v>
      </c>
      <c r="C4" s="637"/>
      <c r="D4" s="637"/>
      <c r="E4" s="638"/>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row>
    <row r="5" spans="1:75" s="56" customFormat="1" ht="15" customHeight="1" thickBot="1" x14ac:dyDescent="0.35">
      <c r="A5" s="309"/>
      <c r="B5" s="295"/>
      <c r="C5" s="168"/>
      <c r="D5" s="119"/>
      <c r="E5" s="60"/>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row>
    <row r="6" spans="1:75" s="292" customFormat="1" ht="18" thickBot="1" x14ac:dyDescent="0.35">
      <c r="A6" s="311"/>
      <c r="B6" s="324" t="s">
        <v>155</v>
      </c>
      <c r="C6" s="323" t="s">
        <v>94</v>
      </c>
      <c r="D6" s="564">
        <f>SUM(C7:C17)</f>
        <v>0</v>
      </c>
      <c r="E6" s="311"/>
    </row>
    <row r="7" spans="1:75" s="61" customFormat="1" ht="15.6" x14ac:dyDescent="0.3">
      <c r="A7" s="309"/>
      <c r="B7" s="298" t="s">
        <v>156</v>
      </c>
      <c r="C7" s="568">
        <v>0</v>
      </c>
      <c r="D7" s="171"/>
      <c r="E7" s="60"/>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row>
    <row r="8" spans="1:75" s="61" customFormat="1" ht="15.6" x14ac:dyDescent="0.3">
      <c r="A8" s="309"/>
      <c r="B8" s="298" t="s">
        <v>321</v>
      </c>
      <c r="C8" s="568">
        <v>0</v>
      </c>
      <c r="D8" s="171"/>
      <c r="E8" s="60"/>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row>
    <row r="9" spans="1:75" s="61" customFormat="1" ht="15.6" x14ac:dyDescent="0.3">
      <c r="A9" s="309"/>
      <c r="B9" s="298" t="s">
        <v>298</v>
      </c>
      <c r="C9" s="568">
        <v>0</v>
      </c>
      <c r="D9" s="171"/>
      <c r="E9" s="60"/>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row>
    <row r="10" spans="1:75" s="61" customFormat="1" ht="15.6" x14ac:dyDescent="0.3">
      <c r="A10" s="309"/>
      <c r="B10" s="298" t="s">
        <v>317</v>
      </c>
      <c r="C10" s="568">
        <v>0</v>
      </c>
      <c r="D10" s="171"/>
      <c r="E10" s="60"/>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row>
    <row r="11" spans="1:75" ht="15" x14ac:dyDescent="0.25">
      <c r="B11" s="298" t="s">
        <v>157</v>
      </c>
      <c r="C11" s="568">
        <v>0</v>
      </c>
      <c r="D11" s="157"/>
    </row>
    <row r="12" spans="1:75" ht="15" x14ac:dyDescent="0.25">
      <c r="B12" s="298" t="s">
        <v>158</v>
      </c>
      <c r="C12" s="568">
        <v>0</v>
      </c>
      <c r="D12" s="157"/>
    </row>
    <row r="13" spans="1:75" s="122" customFormat="1" ht="15.6" customHeight="1" x14ac:dyDescent="0.25">
      <c r="A13" s="312"/>
      <c r="B13" s="297" t="s">
        <v>159</v>
      </c>
      <c r="C13" s="568">
        <v>0</v>
      </c>
      <c r="D13" s="157"/>
      <c r="E13" s="172"/>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row>
    <row r="14" spans="1:75" s="96" customFormat="1" ht="15" x14ac:dyDescent="0.25">
      <c r="A14" s="287"/>
      <c r="B14" s="298" t="s">
        <v>160</v>
      </c>
      <c r="C14" s="568">
        <v>0</v>
      </c>
      <c r="D14" s="157"/>
      <c r="E14" s="170"/>
    </row>
    <row r="15" spans="1:75" ht="15" x14ac:dyDescent="0.25">
      <c r="B15" s="298" t="s">
        <v>161</v>
      </c>
      <c r="C15" s="568">
        <v>0</v>
      </c>
      <c r="D15" s="157"/>
    </row>
    <row r="16" spans="1:75" ht="15" x14ac:dyDescent="0.25">
      <c r="B16" s="298" t="s">
        <v>162</v>
      </c>
      <c r="C16" s="568">
        <v>0</v>
      </c>
      <c r="D16" s="157"/>
    </row>
    <row r="17" spans="1:75" ht="15" x14ac:dyDescent="0.25">
      <c r="B17" s="300" t="s">
        <v>163</v>
      </c>
      <c r="C17" s="569">
        <v>0</v>
      </c>
      <c r="D17" s="157"/>
    </row>
    <row r="18" spans="1:75" ht="15" x14ac:dyDescent="0.25">
      <c r="B18" s="298"/>
      <c r="C18" s="104"/>
      <c r="D18" s="157"/>
    </row>
    <row r="19" spans="1:75" ht="15" x14ac:dyDescent="0.25">
      <c r="B19" s="328" t="s">
        <v>266</v>
      </c>
      <c r="C19" s="178"/>
      <c r="D19" s="157"/>
    </row>
    <row r="20" spans="1:75" ht="15.6" thickBot="1" x14ac:dyDescent="0.3">
      <c r="B20" s="327"/>
      <c r="C20" s="178"/>
      <c r="D20" s="157"/>
    </row>
    <row r="21" spans="1:75" s="176" customFormat="1" ht="16.2" thickBot="1" x14ac:dyDescent="0.35">
      <c r="A21" s="313"/>
      <c r="B21" s="294" t="s">
        <v>164</v>
      </c>
      <c r="C21" s="316" t="s">
        <v>94</v>
      </c>
      <c r="D21" s="565">
        <f>SUM(C22:C26)</f>
        <v>0</v>
      </c>
      <c r="E21" s="174"/>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row>
    <row r="22" spans="1:75" s="122" customFormat="1" ht="14.4" customHeight="1" x14ac:dyDescent="0.25">
      <c r="A22" s="312"/>
      <c r="B22" s="297" t="s">
        <v>165</v>
      </c>
      <c r="C22" s="570">
        <v>0</v>
      </c>
      <c r="D22" s="317"/>
      <c r="E22" s="172"/>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row>
    <row r="23" spans="1:75" ht="15" x14ac:dyDescent="0.25">
      <c r="B23" s="298" t="s">
        <v>166</v>
      </c>
      <c r="C23" s="570">
        <v>0</v>
      </c>
      <c r="D23" s="317"/>
    </row>
    <row r="24" spans="1:75" ht="15" x14ac:dyDescent="0.25">
      <c r="B24" s="298" t="s">
        <v>167</v>
      </c>
      <c r="C24" s="570">
        <v>0</v>
      </c>
      <c r="D24" s="317"/>
    </row>
    <row r="25" spans="1:75" ht="15" x14ac:dyDescent="0.25">
      <c r="B25" s="298" t="s">
        <v>168</v>
      </c>
      <c r="C25" s="570">
        <v>0</v>
      </c>
      <c r="D25" s="317"/>
    </row>
    <row r="26" spans="1:75" ht="16.2" thickBot="1" x14ac:dyDescent="0.35">
      <c r="B26" s="320"/>
      <c r="C26" s="177"/>
      <c r="D26" s="317"/>
    </row>
    <row r="27" spans="1:75" s="176" customFormat="1" ht="16.2" thickBot="1" x14ac:dyDescent="0.35">
      <c r="A27" s="313"/>
      <c r="B27" s="325" t="s">
        <v>169</v>
      </c>
      <c r="C27" s="326" t="s">
        <v>94</v>
      </c>
      <c r="D27" s="565">
        <f>SUM(C28:C33)</f>
        <v>0</v>
      </c>
      <c r="E27" s="174"/>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row>
    <row r="28" spans="1:75" s="122" customFormat="1" ht="14.4" customHeight="1" x14ac:dyDescent="0.25">
      <c r="A28" s="312"/>
      <c r="B28" s="297" t="s">
        <v>318</v>
      </c>
      <c r="C28" s="570">
        <v>0</v>
      </c>
      <c r="D28" s="317"/>
      <c r="E28" s="172"/>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row>
    <row r="29" spans="1:75" ht="15" x14ac:dyDescent="0.25">
      <c r="B29" s="297" t="s">
        <v>319</v>
      </c>
      <c r="C29" s="570">
        <v>0</v>
      </c>
      <c r="D29" s="317"/>
    </row>
    <row r="30" spans="1:75" ht="15" x14ac:dyDescent="0.25">
      <c r="B30" s="298" t="s">
        <v>320</v>
      </c>
      <c r="C30" s="570">
        <v>0</v>
      </c>
      <c r="D30" s="317"/>
    </row>
    <row r="31" spans="1:75" ht="15" x14ac:dyDescent="0.25">
      <c r="B31" s="298" t="s">
        <v>325</v>
      </c>
      <c r="C31" s="570">
        <v>0</v>
      </c>
      <c r="D31" s="317"/>
    </row>
    <row r="32" spans="1:75" ht="15" x14ac:dyDescent="0.25">
      <c r="B32" s="298" t="s">
        <v>170</v>
      </c>
      <c r="C32" s="570">
        <v>0</v>
      </c>
      <c r="D32" s="317"/>
    </row>
    <row r="33" spans="1:75" ht="15" x14ac:dyDescent="0.25">
      <c r="B33" s="300" t="s">
        <v>170</v>
      </c>
      <c r="C33" s="571">
        <v>0</v>
      </c>
      <c r="D33" s="317"/>
    </row>
    <row r="34" spans="1:75" ht="16.2" thickBot="1" x14ac:dyDescent="0.35">
      <c r="B34" s="123"/>
      <c r="C34" s="178"/>
      <c r="D34" s="157"/>
    </row>
    <row r="35" spans="1:75" s="106" customFormat="1" ht="18" thickBot="1" x14ac:dyDescent="0.35">
      <c r="A35" s="293"/>
      <c r="B35" s="639" t="s">
        <v>265</v>
      </c>
      <c r="C35" s="640"/>
      <c r="D35" s="323" t="s">
        <v>94</v>
      </c>
      <c r="E35" s="566">
        <f>$D$6-$D$21-$D$27</f>
        <v>0</v>
      </c>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3"/>
      <c r="BQ35" s="293"/>
      <c r="BR35" s="293"/>
      <c r="BS35" s="293"/>
      <c r="BT35" s="293"/>
      <c r="BU35" s="293"/>
      <c r="BV35" s="293"/>
      <c r="BW35" s="293"/>
    </row>
    <row r="36" spans="1:75" s="96" customFormat="1" ht="12.6" customHeight="1" thickBot="1" x14ac:dyDescent="0.3">
      <c r="A36" s="287"/>
      <c r="B36" s="296"/>
      <c r="C36" s="124"/>
      <c r="D36" s="124"/>
      <c r="E36" s="170"/>
    </row>
    <row r="37" spans="1:75" s="120" customFormat="1" ht="18.600000000000001" thickTop="1" thickBot="1" x14ac:dyDescent="0.35">
      <c r="A37" s="310"/>
      <c r="B37" s="636" t="s">
        <v>263</v>
      </c>
      <c r="C37" s="637"/>
      <c r="D37" s="637"/>
      <c r="E37" s="638"/>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row>
    <row r="38" spans="1:75" s="96" customFormat="1" ht="12.6" customHeight="1" thickBot="1" x14ac:dyDescent="0.3">
      <c r="A38" s="287"/>
      <c r="B38" s="296"/>
      <c r="C38" s="124"/>
      <c r="D38" s="124"/>
      <c r="E38" s="170"/>
    </row>
    <row r="39" spans="1:75" s="176" customFormat="1" ht="16.2" thickBot="1" x14ac:dyDescent="0.35">
      <c r="A39" s="313"/>
      <c r="B39" s="299" t="s">
        <v>260</v>
      </c>
      <c r="C39" s="316" t="s">
        <v>94</v>
      </c>
      <c r="D39" s="565">
        <f>SUM(C40:C51)</f>
        <v>0</v>
      </c>
      <c r="E39" s="174"/>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row>
    <row r="40" spans="1:75" s="122" customFormat="1" ht="15" x14ac:dyDescent="0.25">
      <c r="A40" s="312"/>
      <c r="B40" s="297" t="s">
        <v>267</v>
      </c>
      <c r="C40" s="572">
        <f>'Debt List'!D37</f>
        <v>0</v>
      </c>
      <c r="D40" s="317"/>
      <c r="E40" s="172"/>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row>
    <row r="41" spans="1:75" s="122" customFormat="1" ht="15" x14ac:dyDescent="0.25">
      <c r="A41" s="312"/>
      <c r="B41" s="297" t="s">
        <v>171</v>
      </c>
      <c r="C41" s="570">
        <v>0</v>
      </c>
      <c r="D41" s="317"/>
      <c r="E41" s="172"/>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row>
    <row r="42" spans="1:75" ht="15" x14ac:dyDescent="0.25">
      <c r="B42" s="298" t="s">
        <v>172</v>
      </c>
      <c r="C42" s="570">
        <v>0</v>
      </c>
      <c r="D42" s="317"/>
    </row>
    <row r="43" spans="1:75" ht="15" x14ac:dyDescent="0.25">
      <c r="B43" s="298" t="s">
        <v>300</v>
      </c>
      <c r="C43" s="570">
        <v>0</v>
      </c>
      <c r="D43" s="317"/>
    </row>
    <row r="44" spans="1:75" ht="15" x14ac:dyDescent="0.25">
      <c r="B44" s="298" t="s">
        <v>173</v>
      </c>
      <c r="C44" s="570">
        <v>0</v>
      </c>
      <c r="D44" s="317"/>
    </row>
    <row r="45" spans="1:75" s="122" customFormat="1" ht="14.4" customHeight="1" x14ac:dyDescent="0.25">
      <c r="A45" s="312"/>
      <c r="B45" s="297" t="s">
        <v>174</v>
      </c>
      <c r="C45" s="570">
        <v>0</v>
      </c>
      <c r="D45" s="317"/>
      <c r="E45" s="172"/>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row>
    <row r="46" spans="1:75" ht="15" x14ac:dyDescent="0.25">
      <c r="B46" s="298" t="s">
        <v>175</v>
      </c>
      <c r="C46" s="570">
        <v>0</v>
      </c>
      <c r="D46" s="317"/>
    </row>
    <row r="47" spans="1:75" ht="15" x14ac:dyDescent="0.25">
      <c r="B47" s="298" t="s">
        <v>301</v>
      </c>
      <c r="C47" s="570">
        <v>0</v>
      </c>
      <c r="D47" s="317"/>
    </row>
    <row r="48" spans="1:75" ht="15" x14ac:dyDescent="0.25">
      <c r="B48" s="298" t="s">
        <v>176</v>
      </c>
      <c r="C48" s="570">
        <v>0</v>
      </c>
      <c r="D48" s="317"/>
    </row>
    <row r="49" spans="1:75" ht="15" x14ac:dyDescent="0.25">
      <c r="B49" s="298" t="s">
        <v>177</v>
      </c>
      <c r="C49" s="570">
        <v>0</v>
      </c>
      <c r="D49" s="317"/>
    </row>
    <row r="50" spans="1:75" ht="15" x14ac:dyDescent="0.25">
      <c r="B50" s="298" t="s">
        <v>299</v>
      </c>
      <c r="C50" s="570">
        <v>0</v>
      </c>
      <c r="D50" s="317"/>
    </row>
    <row r="51" spans="1:75" ht="15" x14ac:dyDescent="0.25">
      <c r="B51" s="298" t="s">
        <v>170</v>
      </c>
      <c r="C51" s="570">
        <v>0</v>
      </c>
      <c r="D51" s="317"/>
    </row>
    <row r="52" spans="1:75" ht="16.2" thickBot="1" x14ac:dyDescent="0.35">
      <c r="B52" s="318"/>
      <c r="C52" s="181"/>
      <c r="D52" s="317"/>
    </row>
    <row r="53" spans="1:75" s="176" customFormat="1" ht="16.2" thickBot="1" x14ac:dyDescent="0.35">
      <c r="A53" s="313"/>
      <c r="B53" s="299" t="s">
        <v>178</v>
      </c>
      <c r="C53" s="316" t="s">
        <v>94</v>
      </c>
      <c r="D53" s="565">
        <f>SUM(C54:C55)</f>
        <v>0</v>
      </c>
      <c r="E53" s="174"/>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row>
    <row r="54" spans="1:75" s="122" customFormat="1" ht="14.4" customHeight="1" x14ac:dyDescent="0.25">
      <c r="A54" s="312"/>
      <c r="B54" s="297" t="s">
        <v>179</v>
      </c>
      <c r="C54" s="570">
        <v>0</v>
      </c>
      <c r="D54" s="317"/>
      <c r="E54" s="172"/>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row>
    <row r="55" spans="1:75" ht="15" x14ac:dyDescent="0.25">
      <c r="B55" s="298" t="s">
        <v>170</v>
      </c>
      <c r="C55" s="570">
        <v>0</v>
      </c>
      <c r="D55" s="317"/>
    </row>
    <row r="56" spans="1:75" ht="16.2" thickBot="1" x14ac:dyDescent="0.35">
      <c r="B56" s="318"/>
      <c r="C56" s="181"/>
      <c r="D56" s="317"/>
    </row>
    <row r="57" spans="1:75" s="176" customFormat="1" ht="16.2" thickBot="1" x14ac:dyDescent="0.35">
      <c r="A57" s="313"/>
      <c r="B57" s="299" t="s">
        <v>180</v>
      </c>
      <c r="C57" s="316" t="s">
        <v>94</v>
      </c>
      <c r="D57" s="565">
        <f>SUM(C58:C65)</f>
        <v>0</v>
      </c>
      <c r="E57" s="174"/>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row>
    <row r="58" spans="1:75" s="122" customFormat="1" ht="15" x14ac:dyDescent="0.25">
      <c r="A58" s="312"/>
      <c r="B58" s="297" t="s">
        <v>303</v>
      </c>
      <c r="C58" s="572">
        <f>'Debt List'!D30</f>
        <v>0</v>
      </c>
      <c r="D58" s="317"/>
      <c r="E58" s="172"/>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row>
    <row r="59" spans="1:75" ht="15" x14ac:dyDescent="0.25">
      <c r="B59" s="298" t="s">
        <v>302</v>
      </c>
      <c r="C59" s="570">
        <v>0</v>
      </c>
      <c r="D59" s="317"/>
    </row>
    <row r="60" spans="1:75" ht="15" x14ac:dyDescent="0.25">
      <c r="B60" s="298" t="s">
        <v>172</v>
      </c>
      <c r="C60" s="570">
        <v>0</v>
      </c>
      <c r="D60" s="317"/>
    </row>
    <row r="61" spans="1:75" ht="15" x14ac:dyDescent="0.25">
      <c r="B61" s="298" t="s">
        <v>326</v>
      </c>
      <c r="C61" s="570">
        <v>0</v>
      </c>
      <c r="D61" s="317"/>
    </row>
    <row r="62" spans="1:75" ht="15" x14ac:dyDescent="0.25">
      <c r="B62" s="298" t="s">
        <v>181</v>
      </c>
      <c r="C62" s="570">
        <v>0</v>
      </c>
      <c r="D62" s="317"/>
    </row>
    <row r="63" spans="1:75" ht="15" x14ac:dyDescent="0.25">
      <c r="B63" s="298" t="s">
        <v>182</v>
      </c>
      <c r="C63" s="570">
        <v>0</v>
      </c>
      <c r="D63" s="317"/>
    </row>
    <row r="64" spans="1:75" ht="15" x14ac:dyDescent="0.25">
      <c r="B64" s="298" t="s">
        <v>170</v>
      </c>
      <c r="C64" s="570">
        <v>0</v>
      </c>
      <c r="D64" s="317"/>
    </row>
    <row r="65" spans="1:75" ht="16.2" thickBot="1" x14ac:dyDescent="0.35">
      <c r="B65" s="318"/>
      <c r="C65" s="181"/>
      <c r="D65" s="317"/>
    </row>
    <row r="66" spans="1:75" s="176" customFormat="1" ht="16.2" thickBot="1" x14ac:dyDescent="0.35">
      <c r="A66" s="313"/>
      <c r="B66" s="299" t="s">
        <v>270</v>
      </c>
      <c r="C66" s="316" t="s">
        <v>94</v>
      </c>
      <c r="D66" s="565">
        <f>SUM(C67:C71)</f>
        <v>0</v>
      </c>
      <c r="E66" s="174"/>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row>
    <row r="67" spans="1:75" s="122" customFormat="1" ht="14.4" customHeight="1" x14ac:dyDescent="0.25">
      <c r="A67" s="312"/>
      <c r="B67" s="297" t="s">
        <v>183</v>
      </c>
      <c r="C67" s="570">
        <v>0</v>
      </c>
      <c r="D67" s="317"/>
      <c r="E67" s="172"/>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row>
    <row r="68" spans="1:75" ht="15" x14ac:dyDescent="0.25">
      <c r="B68" s="298" t="s">
        <v>184</v>
      </c>
      <c r="C68" s="570">
        <v>0</v>
      </c>
      <c r="D68" s="317"/>
    </row>
    <row r="69" spans="1:75" ht="15" x14ac:dyDescent="0.25">
      <c r="B69" s="298" t="s">
        <v>185</v>
      </c>
      <c r="C69" s="570">
        <v>0</v>
      </c>
      <c r="D69" s="317"/>
    </row>
    <row r="70" spans="1:75" ht="15" x14ac:dyDescent="0.25">
      <c r="B70" s="298" t="s">
        <v>170</v>
      </c>
      <c r="C70" s="570">
        <v>0</v>
      </c>
      <c r="D70" s="317"/>
    </row>
    <row r="71" spans="1:75" ht="16.2" thickBot="1" x14ac:dyDescent="0.35">
      <c r="B71" s="318"/>
      <c r="C71" s="181"/>
      <c r="D71" s="317"/>
    </row>
    <row r="72" spans="1:75" s="176" customFormat="1" ht="16.2" thickBot="1" x14ac:dyDescent="0.35">
      <c r="A72" s="313"/>
      <c r="B72" s="299" t="s">
        <v>271</v>
      </c>
      <c r="C72" s="316" t="s">
        <v>94</v>
      </c>
      <c r="D72" s="565">
        <f>SUM(C75:C90)</f>
        <v>0</v>
      </c>
      <c r="E72" s="174"/>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row>
    <row r="73" spans="1:75" s="447" customFormat="1" ht="15.6" x14ac:dyDescent="0.3">
      <c r="A73" s="313"/>
      <c r="B73" s="448" t="s">
        <v>327</v>
      </c>
      <c r="C73" s="445"/>
      <c r="D73" s="446"/>
      <c r="E73" s="174"/>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row>
    <row r="74" spans="1:75" s="122" customFormat="1" ht="23.4" customHeight="1" x14ac:dyDescent="0.25">
      <c r="A74" s="312"/>
      <c r="B74" s="502" t="s">
        <v>344</v>
      </c>
      <c r="C74" s="181"/>
      <c r="D74" s="317"/>
      <c r="E74" s="172"/>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row>
    <row r="75" spans="1:75" s="122" customFormat="1" ht="14.4" customHeight="1" x14ac:dyDescent="0.25">
      <c r="A75" s="312"/>
      <c r="B75" s="319" t="str">
        <f>'Debt List'!B8</f>
        <v xml:space="preserve"> </v>
      </c>
      <c r="C75" s="573">
        <f>'Debt List'!$D8</f>
        <v>0</v>
      </c>
      <c r="D75" s="317"/>
      <c r="E75" s="172"/>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row>
    <row r="76" spans="1:75" s="122" customFormat="1" ht="14.4" customHeight="1" x14ac:dyDescent="0.25">
      <c r="A76" s="312"/>
      <c r="B76" s="319" t="str">
        <f>'Debt List'!B9</f>
        <v xml:space="preserve"> </v>
      </c>
      <c r="C76" s="573">
        <f>'Debt List'!$D9</f>
        <v>0</v>
      </c>
      <c r="D76" s="317"/>
      <c r="E76" s="172"/>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row>
    <row r="77" spans="1:75" s="122" customFormat="1" ht="14.4" customHeight="1" x14ac:dyDescent="0.25">
      <c r="A77" s="312"/>
      <c r="B77" s="319" t="str">
        <f>'Debt List'!B10</f>
        <v xml:space="preserve"> </v>
      </c>
      <c r="C77" s="573">
        <f>'Debt List'!$D10</f>
        <v>0</v>
      </c>
      <c r="D77" s="317"/>
      <c r="E77" s="172"/>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row>
    <row r="78" spans="1:75" s="122" customFormat="1" ht="14.4" customHeight="1" x14ac:dyDescent="0.25">
      <c r="A78" s="312"/>
      <c r="B78" s="319" t="str">
        <f>'Debt List'!B11</f>
        <v xml:space="preserve"> </v>
      </c>
      <c r="C78" s="573">
        <f>'Debt List'!$D11</f>
        <v>0</v>
      </c>
      <c r="D78" s="317"/>
      <c r="E78" s="172"/>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row>
    <row r="79" spans="1:75" ht="15" x14ac:dyDescent="0.25">
      <c r="B79" s="319" t="str">
        <f>'Debt List'!B12</f>
        <v xml:space="preserve"> </v>
      </c>
      <c r="C79" s="573">
        <f>'Debt List'!$D12</f>
        <v>0</v>
      </c>
      <c r="D79" s="317"/>
    </row>
    <row r="80" spans="1:75" s="122" customFormat="1" ht="14.4" customHeight="1" x14ac:dyDescent="0.25">
      <c r="A80" s="312"/>
      <c r="B80" s="319" t="str">
        <f>'Debt List'!B13</f>
        <v xml:space="preserve"> </v>
      </c>
      <c r="C80" s="573">
        <f>'Debt List'!$D13</f>
        <v>0</v>
      </c>
      <c r="D80" s="317"/>
      <c r="E80" s="172"/>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row>
    <row r="81" spans="1:75" ht="15" x14ac:dyDescent="0.25">
      <c r="B81" s="319" t="str">
        <f>'Debt List'!B14</f>
        <v xml:space="preserve"> </v>
      </c>
      <c r="C81" s="573">
        <f>'Debt List'!$D14</f>
        <v>0</v>
      </c>
      <c r="D81" s="317"/>
    </row>
    <row r="82" spans="1:75" ht="15" x14ac:dyDescent="0.25">
      <c r="B82" s="319" t="str">
        <f>'Debt List'!B15</f>
        <v xml:space="preserve"> </v>
      </c>
      <c r="C82" s="573">
        <f>'Debt List'!$D15</f>
        <v>0</v>
      </c>
      <c r="D82" s="317"/>
    </row>
    <row r="83" spans="1:75" s="122" customFormat="1" ht="14.4" customHeight="1" x14ac:dyDescent="0.25">
      <c r="A83" s="312"/>
      <c r="B83" s="319" t="str">
        <f>'Debt List'!B16</f>
        <v xml:space="preserve"> </v>
      </c>
      <c r="C83" s="573">
        <f>'Debt List'!$D16</f>
        <v>0</v>
      </c>
      <c r="D83" s="317"/>
      <c r="E83" s="172"/>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row>
    <row r="84" spans="1:75" ht="15" x14ac:dyDescent="0.25">
      <c r="B84" s="319" t="str">
        <f>'Debt List'!B17</f>
        <v xml:space="preserve"> </v>
      </c>
      <c r="C84" s="573">
        <f>'Debt List'!$D17</f>
        <v>0</v>
      </c>
      <c r="D84" s="317"/>
    </row>
    <row r="85" spans="1:75" s="122" customFormat="1" ht="14.4" customHeight="1" x14ac:dyDescent="0.25">
      <c r="A85" s="312"/>
      <c r="B85" s="319" t="str">
        <f>'Debt List'!B18</f>
        <v xml:space="preserve"> </v>
      </c>
      <c r="C85" s="573">
        <f>'Debt List'!$D18</f>
        <v>0</v>
      </c>
      <c r="D85" s="317"/>
      <c r="E85" s="172"/>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row>
    <row r="86" spans="1:75" ht="15" x14ac:dyDescent="0.25">
      <c r="B86" s="319" t="str">
        <f>'Debt List'!B19</f>
        <v xml:space="preserve"> </v>
      </c>
      <c r="C86" s="573">
        <f>'Debt List'!$D19</f>
        <v>0</v>
      </c>
      <c r="D86" s="317"/>
    </row>
    <row r="87" spans="1:75" ht="15" x14ac:dyDescent="0.25">
      <c r="B87" s="319" t="str">
        <f>'Debt List'!B20</f>
        <v xml:space="preserve"> </v>
      </c>
      <c r="C87" s="573">
        <f>'Debt List'!$D20</f>
        <v>0</v>
      </c>
      <c r="D87" s="317"/>
    </row>
    <row r="88" spans="1:75" s="122" customFormat="1" ht="14.4" customHeight="1" x14ac:dyDescent="0.25">
      <c r="A88" s="312"/>
      <c r="B88" s="297" t="s">
        <v>262</v>
      </c>
      <c r="C88" s="572">
        <f>'Debt List'!D46</f>
        <v>0</v>
      </c>
      <c r="D88" s="317"/>
      <c r="E88" s="172"/>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row>
    <row r="89" spans="1:75" s="122" customFormat="1" ht="14.4" customHeight="1" x14ac:dyDescent="0.25">
      <c r="A89" s="312"/>
      <c r="B89" s="297" t="s">
        <v>261</v>
      </c>
      <c r="C89" s="570">
        <v>0</v>
      </c>
      <c r="D89" s="317"/>
      <c r="E89" s="172"/>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row>
    <row r="90" spans="1:75" ht="16.2" thickBot="1" x14ac:dyDescent="0.35">
      <c r="B90" s="318"/>
      <c r="C90" s="181"/>
      <c r="D90" s="317"/>
    </row>
    <row r="91" spans="1:75" s="176" customFormat="1" ht="16.2" thickBot="1" x14ac:dyDescent="0.35">
      <c r="A91" s="313"/>
      <c r="B91" s="299" t="s">
        <v>186</v>
      </c>
      <c r="C91" s="316" t="s">
        <v>94</v>
      </c>
      <c r="D91" s="565">
        <f>SUM(C92:C98)</f>
        <v>0</v>
      </c>
      <c r="E91" s="174"/>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row>
    <row r="92" spans="1:75" s="122" customFormat="1" ht="14.4" customHeight="1" x14ac:dyDescent="0.25">
      <c r="A92" s="312"/>
      <c r="B92" s="297" t="s">
        <v>187</v>
      </c>
      <c r="C92" s="570">
        <v>0</v>
      </c>
      <c r="D92" s="317"/>
      <c r="E92" s="172"/>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row>
    <row r="93" spans="1:75" ht="15" x14ac:dyDescent="0.25">
      <c r="B93" s="298" t="s">
        <v>188</v>
      </c>
      <c r="C93" s="570">
        <v>0</v>
      </c>
      <c r="D93" s="317"/>
    </row>
    <row r="94" spans="1:75" ht="15" x14ac:dyDescent="0.25">
      <c r="B94" s="298" t="s">
        <v>189</v>
      </c>
      <c r="C94" s="570">
        <v>0</v>
      </c>
      <c r="D94" s="317"/>
    </row>
    <row r="95" spans="1:75" s="122" customFormat="1" ht="14.4" customHeight="1" x14ac:dyDescent="0.25">
      <c r="A95" s="312"/>
      <c r="B95" s="297" t="s">
        <v>304</v>
      </c>
      <c r="C95" s="570">
        <v>0</v>
      </c>
      <c r="D95" s="317"/>
      <c r="E95" s="172"/>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row>
    <row r="96" spans="1:75" ht="15" x14ac:dyDescent="0.25">
      <c r="B96" s="298" t="s">
        <v>190</v>
      </c>
      <c r="C96" s="570">
        <v>0</v>
      </c>
      <c r="D96" s="317"/>
    </row>
    <row r="97" spans="1:75" ht="15" x14ac:dyDescent="0.25">
      <c r="B97" s="298" t="s">
        <v>170</v>
      </c>
      <c r="C97" s="570">
        <v>0</v>
      </c>
      <c r="D97" s="317"/>
    </row>
    <row r="98" spans="1:75" ht="16.2" thickBot="1" x14ac:dyDescent="0.35">
      <c r="B98" s="318"/>
      <c r="C98" s="181"/>
      <c r="D98" s="317"/>
    </row>
    <row r="99" spans="1:75" s="176" customFormat="1" ht="16.2" thickBot="1" x14ac:dyDescent="0.35">
      <c r="A99" s="313"/>
      <c r="B99" s="299" t="s">
        <v>191</v>
      </c>
      <c r="C99" s="316" t="s">
        <v>94</v>
      </c>
      <c r="D99" s="565">
        <f>SUM(C100:C103)</f>
        <v>0</v>
      </c>
      <c r="E99" s="174"/>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row>
    <row r="100" spans="1:75" s="122" customFormat="1" ht="14.4" customHeight="1" x14ac:dyDescent="0.25">
      <c r="A100" s="312"/>
      <c r="B100" s="297" t="s">
        <v>272</v>
      </c>
      <c r="C100" s="570">
        <v>0</v>
      </c>
      <c r="D100" s="317"/>
      <c r="E100" s="172"/>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row>
    <row r="101" spans="1:75" ht="15" x14ac:dyDescent="0.25">
      <c r="B101" s="298" t="s">
        <v>192</v>
      </c>
      <c r="C101" s="570">
        <v>0</v>
      </c>
      <c r="D101" s="317"/>
    </row>
    <row r="102" spans="1:75" ht="15" x14ac:dyDescent="0.25">
      <c r="B102" s="298" t="s">
        <v>170</v>
      </c>
      <c r="C102" s="570">
        <v>0</v>
      </c>
      <c r="D102" s="317"/>
    </row>
    <row r="103" spans="1:75" ht="16.2" thickBot="1" x14ac:dyDescent="0.35">
      <c r="B103" s="318"/>
      <c r="C103" s="181"/>
      <c r="D103" s="317"/>
    </row>
    <row r="104" spans="1:75" s="176" customFormat="1" ht="16.2" thickBot="1" x14ac:dyDescent="0.35">
      <c r="A104" s="313"/>
      <c r="B104" s="299" t="s">
        <v>193</v>
      </c>
      <c r="C104" s="316" t="s">
        <v>94</v>
      </c>
      <c r="D104" s="565">
        <f>SUM(C105:C108)</f>
        <v>0</v>
      </c>
      <c r="E104" s="174"/>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row>
    <row r="105" spans="1:75" s="122" customFormat="1" ht="14.4" customHeight="1" x14ac:dyDescent="0.25">
      <c r="A105" s="312"/>
      <c r="B105" s="297" t="s">
        <v>194</v>
      </c>
      <c r="C105" s="570">
        <v>0</v>
      </c>
      <c r="D105" s="317"/>
      <c r="E105" s="172"/>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row>
    <row r="106" spans="1:75" ht="15" x14ac:dyDescent="0.25">
      <c r="B106" s="298" t="s">
        <v>268</v>
      </c>
      <c r="C106" s="570">
        <v>0</v>
      </c>
      <c r="D106" s="317"/>
    </row>
    <row r="107" spans="1:75" ht="15" x14ac:dyDescent="0.25">
      <c r="B107" s="298" t="s">
        <v>170</v>
      </c>
      <c r="C107" s="570">
        <v>0</v>
      </c>
      <c r="D107" s="317"/>
    </row>
    <row r="108" spans="1:75" ht="16.2" thickBot="1" x14ac:dyDescent="0.35">
      <c r="B108" s="318"/>
      <c r="C108" s="181"/>
      <c r="D108" s="317"/>
    </row>
    <row r="109" spans="1:75" s="176" customFormat="1" ht="16.2" thickBot="1" x14ac:dyDescent="0.35">
      <c r="A109" s="313"/>
      <c r="B109" s="299" t="s">
        <v>195</v>
      </c>
      <c r="C109" s="316" t="s">
        <v>94</v>
      </c>
      <c r="D109" s="565">
        <f>SUM(C110:C115)</f>
        <v>0</v>
      </c>
      <c r="E109" s="174"/>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row>
    <row r="110" spans="1:75" ht="15" x14ac:dyDescent="0.25">
      <c r="B110" s="298" t="s">
        <v>196</v>
      </c>
      <c r="C110" s="570">
        <v>0</v>
      </c>
      <c r="D110" s="317"/>
    </row>
    <row r="111" spans="1:75" s="122" customFormat="1" ht="14.4" customHeight="1" x14ac:dyDescent="0.25">
      <c r="A111" s="312"/>
      <c r="B111" s="297" t="s">
        <v>197</v>
      </c>
      <c r="C111" s="570">
        <v>0</v>
      </c>
      <c r="D111" s="317"/>
      <c r="E111" s="172"/>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c r="BU111" s="70"/>
      <c r="BV111" s="70"/>
      <c r="BW111" s="70"/>
    </row>
    <row r="112" spans="1:75" ht="15" x14ac:dyDescent="0.25">
      <c r="B112" s="298" t="s">
        <v>198</v>
      </c>
      <c r="C112" s="570">
        <v>0</v>
      </c>
      <c r="D112" s="317"/>
    </row>
    <row r="113" spans="1:75" ht="15" x14ac:dyDescent="0.25">
      <c r="B113" s="298" t="s">
        <v>199</v>
      </c>
      <c r="C113" s="570">
        <v>0</v>
      </c>
      <c r="D113" s="317"/>
    </row>
    <row r="114" spans="1:75" ht="15" x14ac:dyDescent="0.25">
      <c r="B114" s="298" t="s">
        <v>170</v>
      </c>
      <c r="C114" s="570">
        <v>0</v>
      </c>
      <c r="D114" s="317"/>
    </row>
    <row r="115" spans="1:75" ht="16.2" thickBot="1" x14ac:dyDescent="0.35">
      <c r="B115" s="318"/>
      <c r="C115" s="181"/>
      <c r="D115" s="317"/>
    </row>
    <row r="116" spans="1:75" s="176" customFormat="1" ht="16.2" thickBot="1" x14ac:dyDescent="0.35">
      <c r="A116" s="313"/>
      <c r="B116" s="299" t="s">
        <v>200</v>
      </c>
      <c r="C116" s="316" t="s">
        <v>94</v>
      </c>
      <c r="D116" s="565">
        <f>SUM(C117:C125)</f>
        <v>0</v>
      </c>
      <c r="E116" s="174"/>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row>
    <row r="117" spans="1:75" ht="15" x14ac:dyDescent="0.25">
      <c r="B117" s="298" t="s">
        <v>201</v>
      </c>
      <c r="C117" s="570">
        <v>0</v>
      </c>
      <c r="D117" s="317"/>
    </row>
    <row r="118" spans="1:75" s="122" customFormat="1" ht="14.4" customHeight="1" x14ac:dyDescent="0.25">
      <c r="A118" s="312"/>
      <c r="B118" s="297" t="s">
        <v>328</v>
      </c>
      <c r="C118" s="570">
        <v>0</v>
      </c>
      <c r="D118" s="317"/>
      <c r="E118" s="172"/>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c r="BR118" s="70"/>
      <c r="BS118" s="70"/>
      <c r="BT118" s="70"/>
      <c r="BU118" s="70"/>
      <c r="BV118" s="70"/>
      <c r="BW118" s="70"/>
    </row>
    <row r="119" spans="1:75" ht="15" x14ac:dyDescent="0.25">
      <c r="B119" s="298" t="s">
        <v>202</v>
      </c>
      <c r="C119" s="570">
        <v>0</v>
      </c>
      <c r="D119" s="317"/>
    </row>
    <row r="120" spans="1:75" ht="15" x14ac:dyDescent="0.25">
      <c r="B120" s="298" t="s">
        <v>298</v>
      </c>
      <c r="C120" s="570">
        <v>0</v>
      </c>
      <c r="D120" s="317"/>
    </row>
    <row r="121" spans="1:75" ht="15" x14ac:dyDescent="0.25">
      <c r="B121" s="298" t="s">
        <v>203</v>
      </c>
      <c r="C121" s="570">
        <v>0</v>
      </c>
      <c r="D121" s="317"/>
    </row>
    <row r="122" spans="1:75" s="122" customFormat="1" ht="14.4" customHeight="1" x14ac:dyDescent="0.25">
      <c r="A122" s="312"/>
      <c r="B122" s="297" t="s">
        <v>204</v>
      </c>
      <c r="C122" s="570">
        <v>0</v>
      </c>
      <c r="D122" s="317"/>
      <c r="E122" s="172"/>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c r="BU122" s="70"/>
      <c r="BV122" s="70"/>
      <c r="BW122" s="70"/>
    </row>
    <row r="123" spans="1:75" ht="15" x14ac:dyDescent="0.25">
      <c r="B123" s="298" t="s">
        <v>269</v>
      </c>
      <c r="C123" s="570">
        <v>0</v>
      </c>
      <c r="D123" s="317"/>
    </row>
    <row r="124" spans="1:75" ht="15" x14ac:dyDescent="0.25">
      <c r="B124" s="298" t="s">
        <v>205</v>
      </c>
      <c r="C124" s="570">
        <v>0</v>
      </c>
      <c r="D124" s="317"/>
    </row>
    <row r="125" spans="1:75" ht="15" x14ac:dyDescent="0.25">
      <c r="B125" s="298" t="s">
        <v>170</v>
      </c>
      <c r="C125" s="570">
        <v>0</v>
      </c>
      <c r="D125" s="317"/>
    </row>
    <row r="126" spans="1:75" ht="16.2" thickBot="1" x14ac:dyDescent="0.35">
      <c r="B126" s="123"/>
      <c r="C126" s="181"/>
      <c r="D126" s="157"/>
    </row>
    <row r="127" spans="1:75" s="176" customFormat="1" ht="16.2" thickBot="1" x14ac:dyDescent="0.35">
      <c r="A127" s="313"/>
      <c r="B127" s="299" t="s">
        <v>206</v>
      </c>
      <c r="C127" s="316" t="s">
        <v>94</v>
      </c>
      <c r="D127" s="565">
        <f>SUM(C128:C133)</f>
        <v>0</v>
      </c>
      <c r="E127" s="174"/>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row>
    <row r="128" spans="1:75" ht="15" x14ac:dyDescent="0.25">
      <c r="B128" s="298" t="s">
        <v>305</v>
      </c>
      <c r="C128" s="570">
        <v>0</v>
      </c>
      <c r="D128" s="157"/>
    </row>
    <row r="129" spans="1:75" s="122" customFormat="1" ht="14.4" customHeight="1" x14ac:dyDescent="0.25">
      <c r="A129" s="312"/>
      <c r="B129" s="297" t="s">
        <v>306</v>
      </c>
      <c r="C129" s="570">
        <v>0</v>
      </c>
      <c r="D129" s="157"/>
      <c r="E129" s="172"/>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c r="BU129" s="70"/>
      <c r="BV129" s="70"/>
      <c r="BW129" s="70"/>
    </row>
    <row r="130" spans="1:75" s="122" customFormat="1" ht="14.4" customHeight="1" x14ac:dyDescent="0.25">
      <c r="A130" s="312"/>
      <c r="B130" s="297" t="s">
        <v>307</v>
      </c>
      <c r="C130" s="570">
        <v>0</v>
      </c>
      <c r="D130" s="157"/>
      <c r="E130" s="172"/>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c r="BS130" s="70"/>
      <c r="BT130" s="70"/>
      <c r="BU130" s="70"/>
      <c r="BV130" s="70"/>
      <c r="BW130" s="70"/>
    </row>
    <row r="131" spans="1:75" ht="15" x14ac:dyDescent="0.25">
      <c r="B131" s="298" t="s">
        <v>207</v>
      </c>
      <c r="C131" s="570">
        <v>0</v>
      </c>
      <c r="D131" s="157"/>
    </row>
    <row r="132" spans="1:75" ht="15" x14ac:dyDescent="0.25">
      <c r="B132" s="298" t="s">
        <v>170</v>
      </c>
      <c r="C132" s="570">
        <v>0</v>
      </c>
      <c r="D132" s="157"/>
    </row>
    <row r="133" spans="1:75" ht="16.2" thickBot="1" x14ac:dyDescent="0.35">
      <c r="B133" s="123"/>
      <c r="C133" s="181"/>
      <c r="D133" s="157"/>
    </row>
    <row r="134" spans="1:75" s="176" customFormat="1" ht="16.2" thickBot="1" x14ac:dyDescent="0.35">
      <c r="A134" s="313"/>
      <c r="B134" s="299" t="s">
        <v>208</v>
      </c>
      <c r="C134" s="316" t="s">
        <v>94</v>
      </c>
      <c r="D134" s="565">
        <f>SUM(C135:C141)</f>
        <v>0</v>
      </c>
      <c r="E134" s="174"/>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row>
    <row r="135" spans="1:75" ht="15" x14ac:dyDescent="0.25">
      <c r="B135" s="298" t="s">
        <v>209</v>
      </c>
      <c r="C135" s="570">
        <v>0</v>
      </c>
      <c r="D135" s="157"/>
    </row>
    <row r="136" spans="1:75" s="122" customFormat="1" ht="14.4" customHeight="1" x14ac:dyDescent="0.25">
      <c r="A136" s="312"/>
      <c r="B136" s="297" t="s">
        <v>210</v>
      </c>
      <c r="C136" s="570">
        <v>0</v>
      </c>
      <c r="D136" s="157"/>
      <c r="E136" s="172"/>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c r="BU136" s="70"/>
      <c r="BV136" s="70"/>
      <c r="BW136" s="70"/>
    </row>
    <row r="137" spans="1:75" ht="15" x14ac:dyDescent="0.25">
      <c r="B137" s="298" t="s">
        <v>211</v>
      </c>
      <c r="C137" s="570">
        <v>0</v>
      </c>
      <c r="D137" s="157"/>
    </row>
    <row r="138" spans="1:75" ht="15" x14ac:dyDescent="0.25">
      <c r="B138" s="298" t="s">
        <v>212</v>
      </c>
      <c r="C138" s="570">
        <v>0</v>
      </c>
      <c r="D138" s="157"/>
    </row>
    <row r="139" spans="1:75" s="122" customFormat="1" ht="14.4" customHeight="1" x14ac:dyDescent="0.25">
      <c r="A139" s="312"/>
      <c r="B139" s="297" t="s">
        <v>213</v>
      </c>
      <c r="C139" s="570">
        <v>0</v>
      </c>
      <c r="D139" s="157"/>
      <c r="E139" s="172"/>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row>
    <row r="140" spans="1:75" ht="15" x14ac:dyDescent="0.25">
      <c r="B140" s="300" t="s">
        <v>170</v>
      </c>
      <c r="C140" s="571">
        <v>0</v>
      </c>
      <c r="D140" s="157"/>
    </row>
    <row r="141" spans="1:75" ht="15.6" x14ac:dyDescent="0.3">
      <c r="B141" s="123"/>
      <c r="C141" s="158"/>
      <c r="D141" s="157"/>
    </row>
    <row r="142" spans="1:75" ht="16.2" thickBot="1" x14ac:dyDescent="0.35">
      <c r="B142" s="53"/>
      <c r="C142" s="159"/>
      <c r="D142" s="157"/>
    </row>
    <row r="143" spans="1:75" s="182" customFormat="1" ht="18" thickBot="1" x14ac:dyDescent="0.35">
      <c r="A143" s="314"/>
      <c r="B143" s="630" t="s">
        <v>214</v>
      </c>
      <c r="C143" s="631"/>
      <c r="D143" s="632"/>
      <c r="E143" s="566">
        <f>D39+D53+D57+D66+D72+D91+D99+D104+D109+D116+D127+D134</f>
        <v>0</v>
      </c>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c r="BW143" s="89"/>
    </row>
    <row r="144" spans="1:75" s="89" customFormat="1" ht="15.6" customHeight="1" thickBot="1" x14ac:dyDescent="0.35">
      <c r="A144" s="314"/>
      <c r="B144" s="301"/>
      <c r="C144" s="183"/>
      <c r="D144" s="184"/>
      <c r="E144" s="185"/>
    </row>
    <row r="145" spans="1:75" s="179" customFormat="1" ht="18.600000000000001" thickTop="1" thickBot="1" x14ac:dyDescent="0.35">
      <c r="A145" s="314"/>
      <c r="B145" s="636" t="s">
        <v>215</v>
      </c>
      <c r="C145" s="637"/>
      <c r="D145" s="637"/>
      <c r="E145" s="638"/>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c r="BW145" s="89"/>
    </row>
    <row r="146" spans="1:75" s="96" customFormat="1" ht="12.6" customHeight="1" thickBot="1" x14ac:dyDescent="0.3">
      <c r="A146" s="287"/>
      <c r="B146" s="302"/>
      <c r="C146" s="286"/>
      <c r="D146" s="286"/>
      <c r="E146" s="287"/>
    </row>
    <row r="147" spans="1:75" s="120" customFormat="1" ht="18" thickBot="1" x14ac:dyDescent="0.35">
      <c r="A147" s="310"/>
      <c r="B147" s="627" t="s">
        <v>216</v>
      </c>
      <c r="C147" s="628"/>
      <c r="D147" s="629"/>
      <c r="E147" s="567">
        <f>E35</f>
        <v>0</v>
      </c>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row>
    <row r="148" spans="1:75" s="96" customFormat="1" ht="12.6" customHeight="1" thickBot="1" x14ac:dyDescent="0.3">
      <c r="A148" s="287"/>
      <c r="B148" s="303"/>
      <c r="C148" s="286"/>
      <c r="D148" s="286"/>
      <c r="E148" s="288"/>
    </row>
    <row r="149" spans="1:75" s="120" customFormat="1" ht="18" thickBot="1" x14ac:dyDescent="0.35">
      <c r="A149" s="310"/>
      <c r="B149" s="627" t="s">
        <v>217</v>
      </c>
      <c r="C149" s="628"/>
      <c r="D149" s="629"/>
      <c r="E149" s="567">
        <f>E143</f>
        <v>0</v>
      </c>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row>
    <row r="150" spans="1:75" s="96" customFormat="1" ht="12.6" customHeight="1" thickBot="1" x14ac:dyDescent="0.3">
      <c r="A150" s="287"/>
      <c r="B150" s="303"/>
      <c r="C150" s="286"/>
      <c r="D150" s="286"/>
      <c r="E150" s="288"/>
    </row>
    <row r="151" spans="1:75" s="96" customFormat="1" ht="18" thickBot="1" x14ac:dyDescent="0.35">
      <c r="A151" s="287"/>
      <c r="B151" s="627" t="s">
        <v>218</v>
      </c>
      <c r="C151" s="628"/>
      <c r="D151" s="629"/>
      <c r="E151" s="567">
        <f>E147-E149</f>
        <v>0</v>
      </c>
    </row>
    <row r="152" spans="1:75" s="96" customFormat="1" ht="12.6" customHeight="1" x14ac:dyDescent="0.25">
      <c r="A152" s="287"/>
      <c r="B152" s="302"/>
      <c r="C152" s="286"/>
      <c r="D152" s="286"/>
      <c r="E152" s="287"/>
    </row>
    <row r="153" spans="1:75" s="96" customFormat="1" ht="16.2" thickBot="1" x14ac:dyDescent="0.35">
      <c r="A153" s="287"/>
      <c r="B153" s="304"/>
      <c r="C153" s="289"/>
      <c r="D153" s="290"/>
      <c r="E153" s="291"/>
    </row>
    <row r="154" spans="1:75" s="96" customFormat="1" ht="16.2" thickTop="1" x14ac:dyDescent="0.3">
      <c r="A154" s="287"/>
      <c r="B154" s="305"/>
      <c r="C154" s="158"/>
      <c r="D154" s="157"/>
      <c r="E154" s="170"/>
    </row>
    <row r="155" spans="1:75" ht="15.6" x14ac:dyDescent="0.3">
      <c r="B155" s="305"/>
      <c r="C155" s="158"/>
      <c r="D155" s="157"/>
    </row>
    <row r="156" spans="1:75" s="86" customFormat="1" ht="15.6" x14ac:dyDescent="0.3">
      <c r="A156" s="315"/>
      <c r="B156" s="306"/>
      <c r="C156" s="156"/>
      <c r="D156" s="165"/>
      <c r="E156" s="186"/>
    </row>
    <row r="157" spans="1:75" x14ac:dyDescent="0.25">
      <c r="B157" s="307"/>
      <c r="C157" s="126"/>
      <c r="D157" s="126"/>
    </row>
    <row r="158" spans="1:75" x14ac:dyDescent="0.25">
      <c r="B158" s="307"/>
      <c r="C158" s="126"/>
      <c r="D158" s="126"/>
    </row>
    <row r="159" spans="1:75" x14ac:dyDescent="0.25">
      <c r="B159" s="307"/>
      <c r="C159" s="126"/>
      <c r="D159" s="126"/>
    </row>
    <row r="160" spans="1:75" x14ac:dyDescent="0.25">
      <c r="B160" s="307"/>
      <c r="C160" s="126"/>
      <c r="D160" s="126"/>
    </row>
    <row r="161" spans="2:4" x14ac:dyDescent="0.25">
      <c r="B161" s="307"/>
      <c r="C161" s="126"/>
      <c r="D161" s="126"/>
    </row>
    <row r="162" spans="2:4" x14ac:dyDescent="0.25">
      <c r="B162" s="307"/>
      <c r="C162" s="126"/>
      <c r="D162" s="126"/>
    </row>
    <row r="163" spans="2:4" x14ac:dyDescent="0.25">
      <c r="B163" s="307"/>
      <c r="C163" s="126"/>
      <c r="D163" s="126"/>
    </row>
    <row r="164" spans="2:4" x14ac:dyDescent="0.25">
      <c r="B164" s="307"/>
      <c r="C164" s="126"/>
      <c r="D164" s="126"/>
    </row>
    <row r="165" spans="2:4" x14ac:dyDescent="0.25">
      <c r="B165" s="307"/>
      <c r="C165" s="126"/>
      <c r="D165" s="126"/>
    </row>
    <row r="166" spans="2:4" x14ac:dyDescent="0.25">
      <c r="B166" s="307"/>
      <c r="C166" s="126"/>
      <c r="D166" s="126"/>
    </row>
    <row r="167" spans="2:4" x14ac:dyDescent="0.25">
      <c r="B167" s="307"/>
      <c r="C167" s="126"/>
      <c r="D167" s="126"/>
    </row>
    <row r="168" spans="2:4" x14ac:dyDescent="0.25">
      <c r="B168" s="307"/>
      <c r="C168" s="126"/>
      <c r="D168" s="126"/>
    </row>
    <row r="169" spans="2:4" x14ac:dyDescent="0.25">
      <c r="B169" s="307"/>
      <c r="C169" s="126"/>
      <c r="D169" s="126"/>
    </row>
    <row r="170" spans="2:4" x14ac:dyDescent="0.25">
      <c r="B170" s="307"/>
      <c r="C170" s="126"/>
      <c r="D170" s="126"/>
    </row>
    <row r="171" spans="2:4" x14ac:dyDescent="0.25">
      <c r="B171" s="307"/>
      <c r="C171" s="126"/>
      <c r="D171" s="126"/>
    </row>
    <row r="172" spans="2:4" x14ac:dyDescent="0.25">
      <c r="B172" s="307"/>
      <c r="C172" s="126"/>
      <c r="D172" s="126"/>
    </row>
    <row r="173" spans="2:4" x14ac:dyDescent="0.25">
      <c r="B173" s="307"/>
      <c r="C173" s="126"/>
      <c r="D173" s="126"/>
    </row>
    <row r="174" spans="2:4" x14ac:dyDescent="0.25">
      <c r="B174" s="307"/>
      <c r="C174" s="126"/>
      <c r="D174" s="126"/>
    </row>
    <row r="175" spans="2:4" x14ac:dyDescent="0.25">
      <c r="B175" s="307"/>
      <c r="C175" s="126"/>
      <c r="D175" s="126"/>
    </row>
    <row r="176" spans="2:4" x14ac:dyDescent="0.25">
      <c r="B176" s="307"/>
      <c r="C176" s="126"/>
      <c r="D176" s="126"/>
    </row>
    <row r="177" spans="2:4" x14ac:dyDescent="0.25">
      <c r="B177" s="307"/>
      <c r="C177" s="126"/>
      <c r="D177" s="126"/>
    </row>
    <row r="178" spans="2:4" x14ac:dyDescent="0.25">
      <c r="B178" s="307"/>
      <c r="C178" s="126"/>
      <c r="D178" s="126"/>
    </row>
    <row r="179" spans="2:4" x14ac:dyDescent="0.25">
      <c r="B179" s="307"/>
      <c r="C179" s="126"/>
      <c r="D179" s="126"/>
    </row>
    <row r="180" spans="2:4" x14ac:dyDescent="0.25">
      <c r="B180" s="307"/>
      <c r="C180" s="126"/>
      <c r="D180" s="126"/>
    </row>
    <row r="181" spans="2:4" x14ac:dyDescent="0.25">
      <c r="B181" s="307"/>
      <c r="C181" s="126"/>
      <c r="D181" s="126"/>
    </row>
    <row r="182" spans="2:4" x14ac:dyDescent="0.25">
      <c r="B182" s="307"/>
      <c r="C182" s="126"/>
      <c r="D182" s="126"/>
    </row>
    <row r="183" spans="2:4" x14ac:dyDescent="0.25">
      <c r="B183" s="307"/>
      <c r="C183" s="126"/>
      <c r="D183" s="126"/>
    </row>
    <row r="184" spans="2:4" x14ac:dyDescent="0.25">
      <c r="B184" s="307"/>
      <c r="C184" s="126"/>
      <c r="D184" s="126"/>
    </row>
    <row r="185" spans="2:4" x14ac:dyDescent="0.25">
      <c r="B185" s="307"/>
      <c r="C185" s="126"/>
      <c r="D185" s="126"/>
    </row>
    <row r="186" spans="2:4" x14ac:dyDescent="0.25">
      <c r="B186" s="307"/>
      <c r="C186" s="126"/>
      <c r="D186" s="126"/>
    </row>
    <row r="187" spans="2:4" x14ac:dyDescent="0.25">
      <c r="B187" s="307"/>
      <c r="C187" s="126"/>
      <c r="D187" s="126"/>
    </row>
    <row r="188" spans="2:4" x14ac:dyDescent="0.25">
      <c r="B188" s="307"/>
      <c r="C188" s="126"/>
      <c r="D188" s="126"/>
    </row>
    <row r="189" spans="2:4" x14ac:dyDescent="0.25">
      <c r="B189" s="307"/>
      <c r="C189" s="126"/>
      <c r="D189" s="126"/>
    </row>
    <row r="190" spans="2:4" x14ac:dyDescent="0.25">
      <c r="B190" s="307"/>
      <c r="C190" s="126"/>
      <c r="D190" s="126"/>
    </row>
    <row r="191" spans="2:4" x14ac:dyDescent="0.25">
      <c r="B191" s="307"/>
      <c r="C191" s="126"/>
      <c r="D191" s="126"/>
    </row>
    <row r="192" spans="2:4" x14ac:dyDescent="0.25">
      <c r="B192" s="307"/>
      <c r="C192" s="126"/>
      <c r="D192" s="126"/>
    </row>
    <row r="193" spans="2:4" x14ac:dyDescent="0.25">
      <c r="B193" s="307"/>
      <c r="C193" s="126"/>
      <c r="D193" s="126"/>
    </row>
    <row r="194" spans="2:4" x14ac:dyDescent="0.25">
      <c r="B194" s="307"/>
      <c r="C194" s="126"/>
      <c r="D194" s="126"/>
    </row>
    <row r="195" spans="2:4" x14ac:dyDescent="0.25">
      <c r="B195" s="307"/>
      <c r="C195" s="126"/>
      <c r="D195" s="126"/>
    </row>
    <row r="196" spans="2:4" x14ac:dyDescent="0.25">
      <c r="B196" s="307"/>
      <c r="C196" s="126"/>
      <c r="D196" s="126"/>
    </row>
    <row r="197" spans="2:4" x14ac:dyDescent="0.25">
      <c r="B197" s="307"/>
      <c r="C197" s="126"/>
      <c r="D197" s="126"/>
    </row>
    <row r="198" spans="2:4" x14ac:dyDescent="0.25">
      <c r="B198" s="307"/>
      <c r="C198" s="126"/>
      <c r="D198" s="126"/>
    </row>
    <row r="199" spans="2:4" x14ac:dyDescent="0.25">
      <c r="B199" s="307"/>
      <c r="C199" s="126"/>
      <c r="D199" s="126"/>
    </row>
    <row r="200" spans="2:4" x14ac:dyDescent="0.25">
      <c r="B200" s="307"/>
      <c r="C200" s="126"/>
      <c r="D200" s="126"/>
    </row>
    <row r="201" spans="2:4" x14ac:dyDescent="0.25">
      <c r="B201" s="307"/>
      <c r="C201" s="126"/>
      <c r="D201" s="126"/>
    </row>
    <row r="202" spans="2:4" x14ac:dyDescent="0.25">
      <c r="B202" s="307"/>
      <c r="C202" s="126"/>
      <c r="D202" s="126"/>
    </row>
    <row r="203" spans="2:4" x14ac:dyDescent="0.25">
      <c r="B203" s="307"/>
      <c r="C203" s="126"/>
      <c r="D203" s="126"/>
    </row>
    <row r="204" spans="2:4" x14ac:dyDescent="0.25">
      <c r="B204" s="307"/>
      <c r="C204" s="126"/>
      <c r="D204" s="126"/>
    </row>
    <row r="205" spans="2:4" x14ac:dyDescent="0.25">
      <c r="B205" s="307"/>
      <c r="C205" s="126"/>
      <c r="D205" s="126"/>
    </row>
    <row r="206" spans="2:4" x14ac:dyDescent="0.25">
      <c r="B206" s="307"/>
      <c r="C206" s="126"/>
      <c r="D206" s="126"/>
    </row>
    <row r="207" spans="2:4" x14ac:dyDescent="0.25">
      <c r="B207" s="307"/>
      <c r="C207" s="126"/>
      <c r="D207" s="126"/>
    </row>
    <row r="208" spans="2:4" x14ac:dyDescent="0.25">
      <c r="B208" s="307"/>
      <c r="C208" s="126"/>
      <c r="D208" s="126"/>
    </row>
    <row r="209" spans="2:4" x14ac:dyDescent="0.25">
      <c r="B209" s="307"/>
      <c r="C209" s="126"/>
      <c r="D209" s="126"/>
    </row>
    <row r="210" spans="2:4" x14ac:dyDescent="0.25">
      <c r="B210" s="307"/>
      <c r="C210" s="126"/>
      <c r="D210" s="126"/>
    </row>
    <row r="211" spans="2:4" x14ac:dyDescent="0.25">
      <c r="B211" s="307"/>
      <c r="C211" s="126"/>
      <c r="D211" s="126"/>
    </row>
    <row r="212" spans="2:4" x14ac:dyDescent="0.25">
      <c r="B212" s="307"/>
      <c r="C212" s="126"/>
      <c r="D212" s="126"/>
    </row>
    <row r="213" spans="2:4" x14ac:dyDescent="0.25">
      <c r="B213" s="307"/>
      <c r="C213" s="126"/>
      <c r="D213" s="126"/>
    </row>
    <row r="214" spans="2:4" x14ac:dyDescent="0.25">
      <c r="B214" s="307"/>
      <c r="C214" s="126"/>
      <c r="D214" s="126"/>
    </row>
    <row r="215" spans="2:4" x14ac:dyDescent="0.25">
      <c r="B215" s="307"/>
      <c r="C215" s="126"/>
      <c r="D215" s="126"/>
    </row>
    <row r="216" spans="2:4" x14ac:dyDescent="0.25">
      <c r="B216" s="307"/>
      <c r="C216" s="126"/>
      <c r="D216" s="126"/>
    </row>
    <row r="217" spans="2:4" x14ac:dyDescent="0.25">
      <c r="B217" s="96"/>
      <c r="C217" s="126"/>
      <c r="D217" s="126"/>
    </row>
    <row r="218" spans="2:4" x14ac:dyDescent="0.25">
      <c r="B218" s="96"/>
      <c r="C218" s="126"/>
      <c r="D218" s="126"/>
    </row>
    <row r="219" spans="2:4" x14ac:dyDescent="0.25">
      <c r="B219" s="96"/>
      <c r="C219" s="126"/>
      <c r="D219" s="126"/>
    </row>
    <row r="220" spans="2:4" x14ac:dyDescent="0.25">
      <c r="B220" s="96"/>
      <c r="C220" s="126"/>
      <c r="D220" s="126"/>
    </row>
    <row r="221" spans="2:4" x14ac:dyDescent="0.25">
      <c r="B221" s="96"/>
      <c r="C221" s="126"/>
      <c r="D221" s="126"/>
    </row>
    <row r="222" spans="2:4" x14ac:dyDescent="0.25">
      <c r="B222" s="96"/>
      <c r="C222" s="126"/>
      <c r="D222" s="126"/>
    </row>
    <row r="223" spans="2:4" x14ac:dyDescent="0.25">
      <c r="B223" s="96"/>
      <c r="C223" s="126"/>
      <c r="D223" s="126"/>
    </row>
    <row r="224" spans="2:4" x14ac:dyDescent="0.25">
      <c r="B224" s="96"/>
      <c r="C224" s="126"/>
      <c r="D224" s="126"/>
    </row>
    <row r="225" spans="2:4" x14ac:dyDescent="0.25">
      <c r="B225" s="96"/>
      <c r="C225" s="126"/>
      <c r="D225" s="126"/>
    </row>
    <row r="226" spans="2:4" x14ac:dyDescent="0.25">
      <c r="B226" s="96"/>
      <c r="C226" s="126"/>
      <c r="D226" s="126"/>
    </row>
    <row r="227" spans="2:4" x14ac:dyDescent="0.25">
      <c r="B227" s="96"/>
      <c r="C227" s="126"/>
      <c r="D227" s="126"/>
    </row>
    <row r="228" spans="2:4" x14ac:dyDescent="0.25">
      <c r="B228" s="96"/>
      <c r="C228" s="126"/>
      <c r="D228" s="126"/>
    </row>
    <row r="229" spans="2:4" x14ac:dyDescent="0.25">
      <c r="B229" s="96"/>
      <c r="C229" s="126"/>
      <c r="D229" s="126"/>
    </row>
    <row r="230" spans="2:4" x14ac:dyDescent="0.25">
      <c r="B230" s="96"/>
      <c r="C230" s="126"/>
      <c r="D230" s="126"/>
    </row>
    <row r="231" spans="2:4" x14ac:dyDescent="0.25">
      <c r="B231" s="96"/>
      <c r="C231" s="126"/>
      <c r="D231" s="126"/>
    </row>
    <row r="232" spans="2:4" x14ac:dyDescent="0.25">
      <c r="B232" s="96"/>
      <c r="C232" s="126"/>
      <c r="D232" s="126"/>
    </row>
    <row r="233" spans="2:4" x14ac:dyDescent="0.25">
      <c r="B233" s="96"/>
      <c r="C233" s="126"/>
      <c r="D233" s="126"/>
    </row>
    <row r="234" spans="2:4" x14ac:dyDescent="0.25">
      <c r="B234" s="96"/>
      <c r="C234" s="126"/>
      <c r="D234" s="126"/>
    </row>
    <row r="235" spans="2:4" x14ac:dyDescent="0.25">
      <c r="B235" s="96"/>
      <c r="C235" s="126"/>
      <c r="D235" s="126"/>
    </row>
    <row r="236" spans="2:4" x14ac:dyDescent="0.25">
      <c r="B236" s="96"/>
      <c r="C236" s="126"/>
      <c r="D236" s="126"/>
    </row>
    <row r="237" spans="2:4" x14ac:dyDescent="0.25">
      <c r="B237" s="96"/>
      <c r="C237" s="126"/>
      <c r="D237" s="126"/>
    </row>
    <row r="238" spans="2:4" x14ac:dyDescent="0.25">
      <c r="B238" s="96"/>
      <c r="C238" s="126"/>
      <c r="D238" s="126"/>
    </row>
    <row r="239" spans="2:4" x14ac:dyDescent="0.25">
      <c r="B239" s="96"/>
      <c r="C239" s="126"/>
      <c r="D239" s="126"/>
    </row>
    <row r="240" spans="2:4" x14ac:dyDescent="0.25">
      <c r="B240" s="96"/>
      <c r="C240" s="126"/>
      <c r="D240" s="126"/>
    </row>
    <row r="241" spans="2:4" x14ac:dyDescent="0.25">
      <c r="B241" s="96"/>
      <c r="C241" s="126"/>
      <c r="D241" s="126"/>
    </row>
    <row r="242" spans="2:4" x14ac:dyDescent="0.25">
      <c r="B242" s="96"/>
      <c r="C242" s="126"/>
      <c r="D242" s="126"/>
    </row>
    <row r="243" spans="2:4" x14ac:dyDescent="0.25">
      <c r="B243" s="96"/>
      <c r="C243" s="126"/>
      <c r="D243" s="126"/>
    </row>
    <row r="244" spans="2:4" x14ac:dyDescent="0.25">
      <c r="B244" s="96"/>
      <c r="C244" s="126"/>
      <c r="D244" s="126"/>
    </row>
    <row r="245" spans="2:4" x14ac:dyDescent="0.25">
      <c r="B245" s="96"/>
      <c r="C245" s="126"/>
      <c r="D245" s="126"/>
    </row>
    <row r="246" spans="2:4" x14ac:dyDescent="0.25">
      <c r="B246" s="96"/>
      <c r="C246" s="126"/>
      <c r="D246" s="126"/>
    </row>
    <row r="247" spans="2:4" x14ac:dyDescent="0.25">
      <c r="B247" s="96"/>
      <c r="C247" s="126"/>
      <c r="D247" s="126"/>
    </row>
    <row r="248" spans="2:4" x14ac:dyDescent="0.25">
      <c r="B248" s="96"/>
      <c r="C248" s="126"/>
      <c r="D248" s="126"/>
    </row>
    <row r="249" spans="2:4" x14ac:dyDescent="0.25">
      <c r="B249" s="96"/>
      <c r="C249" s="126"/>
      <c r="D249" s="126"/>
    </row>
    <row r="250" spans="2:4" x14ac:dyDescent="0.25">
      <c r="B250" s="96"/>
      <c r="C250" s="126"/>
      <c r="D250" s="126"/>
    </row>
    <row r="251" spans="2:4" x14ac:dyDescent="0.25">
      <c r="B251" s="96"/>
      <c r="C251" s="126"/>
      <c r="D251" s="126"/>
    </row>
    <row r="252" spans="2:4" x14ac:dyDescent="0.25">
      <c r="B252" s="96"/>
      <c r="C252" s="126"/>
      <c r="D252" s="126"/>
    </row>
    <row r="253" spans="2:4" x14ac:dyDescent="0.25">
      <c r="B253" s="96"/>
      <c r="C253" s="126"/>
      <c r="D253" s="126"/>
    </row>
    <row r="254" spans="2:4" x14ac:dyDescent="0.25">
      <c r="B254" s="96"/>
      <c r="C254" s="126"/>
      <c r="D254" s="126"/>
    </row>
    <row r="255" spans="2:4" x14ac:dyDescent="0.25">
      <c r="B255" s="96"/>
      <c r="C255" s="126"/>
      <c r="D255" s="126"/>
    </row>
    <row r="256" spans="2:4" x14ac:dyDescent="0.25">
      <c r="B256" s="96"/>
      <c r="C256" s="126"/>
      <c r="D256" s="126"/>
    </row>
    <row r="257" spans="2:4" x14ac:dyDescent="0.25">
      <c r="B257" s="96"/>
      <c r="C257" s="126"/>
      <c r="D257" s="126"/>
    </row>
    <row r="258" spans="2:4" x14ac:dyDescent="0.25">
      <c r="B258" s="96"/>
      <c r="C258" s="126"/>
      <c r="D258" s="126"/>
    </row>
    <row r="259" spans="2:4" x14ac:dyDescent="0.25">
      <c r="B259" s="96"/>
      <c r="C259" s="126"/>
      <c r="D259" s="126"/>
    </row>
    <row r="260" spans="2:4" x14ac:dyDescent="0.25">
      <c r="B260" s="96"/>
      <c r="C260" s="126"/>
      <c r="D260" s="126"/>
    </row>
    <row r="261" spans="2:4" x14ac:dyDescent="0.25">
      <c r="B261" s="96"/>
      <c r="C261" s="126"/>
      <c r="D261" s="126"/>
    </row>
    <row r="262" spans="2:4" x14ac:dyDescent="0.25">
      <c r="B262" s="96"/>
      <c r="C262" s="126"/>
      <c r="D262" s="126"/>
    </row>
    <row r="263" spans="2:4" x14ac:dyDescent="0.25">
      <c r="B263" s="96"/>
      <c r="C263" s="126"/>
      <c r="D263" s="126"/>
    </row>
    <row r="264" spans="2:4" x14ac:dyDescent="0.25">
      <c r="B264" s="96"/>
      <c r="C264" s="126"/>
      <c r="D264" s="126"/>
    </row>
    <row r="265" spans="2:4" x14ac:dyDescent="0.25">
      <c r="B265" s="96"/>
      <c r="C265" s="126"/>
      <c r="D265" s="126"/>
    </row>
    <row r="266" spans="2:4" x14ac:dyDescent="0.25">
      <c r="B266" s="96"/>
      <c r="C266" s="126"/>
      <c r="D266" s="126"/>
    </row>
    <row r="267" spans="2:4" x14ac:dyDescent="0.25">
      <c r="B267" s="96"/>
      <c r="C267" s="126"/>
      <c r="D267" s="126"/>
    </row>
    <row r="268" spans="2:4" x14ac:dyDescent="0.25">
      <c r="B268" s="96"/>
      <c r="C268" s="126"/>
      <c r="D268" s="126"/>
    </row>
    <row r="269" spans="2:4" x14ac:dyDescent="0.25">
      <c r="B269" s="96"/>
      <c r="C269" s="126"/>
      <c r="D269" s="126"/>
    </row>
    <row r="270" spans="2:4" x14ac:dyDescent="0.25">
      <c r="B270" s="96"/>
      <c r="C270" s="126"/>
      <c r="D270" s="126"/>
    </row>
    <row r="271" spans="2:4" x14ac:dyDescent="0.25">
      <c r="B271" s="96"/>
      <c r="C271" s="126"/>
      <c r="D271" s="126"/>
    </row>
    <row r="272" spans="2:4" x14ac:dyDescent="0.25">
      <c r="B272" s="96"/>
      <c r="C272" s="126"/>
      <c r="D272" s="126"/>
    </row>
    <row r="273" spans="2:4" x14ac:dyDescent="0.25">
      <c r="B273" s="96"/>
      <c r="C273" s="126"/>
      <c r="D273" s="126"/>
    </row>
    <row r="274" spans="2:4" x14ac:dyDescent="0.25">
      <c r="B274" s="96"/>
      <c r="C274" s="126"/>
      <c r="D274" s="126"/>
    </row>
    <row r="275" spans="2:4" x14ac:dyDescent="0.25">
      <c r="B275" s="96"/>
      <c r="C275" s="126"/>
      <c r="D275" s="126"/>
    </row>
    <row r="276" spans="2:4" x14ac:dyDescent="0.25">
      <c r="B276" s="96"/>
      <c r="C276" s="126"/>
      <c r="D276" s="126"/>
    </row>
    <row r="277" spans="2:4" x14ac:dyDescent="0.25">
      <c r="B277" s="96"/>
      <c r="C277" s="126"/>
      <c r="D277" s="126"/>
    </row>
    <row r="278" spans="2:4" x14ac:dyDescent="0.25">
      <c r="B278" s="96"/>
      <c r="C278" s="126"/>
      <c r="D278" s="126"/>
    </row>
    <row r="279" spans="2:4" x14ac:dyDescent="0.25">
      <c r="B279" s="96"/>
      <c r="C279" s="126"/>
      <c r="D279" s="126"/>
    </row>
    <row r="280" spans="2:4" x14ac:dyDescent="0.25">
      <c r="B280" s="96"/>
      <c r="C280" s="126"/>
      <c r="D280" s="126"/>
    </row>
    <row r="281" spans="2:4" x14ac:dyDescent="0.25">
      <c r="B281" s="96"/>
      <c r="C281" s="126"/>
      <c r="D281" s="126"/>
    </row>
    <row r="282" spans="2:4" x14ac:dyDescent="0.25">
      <c r="B282" s="96"/>
      <c r="C282" s="126"/>
      <c r="D282" s="126"/>
    </row>
    <row r="283" spans="2:4" x14ac:dyDescent="0.25">
      <c r="B283" s="96"/>
      <c r="C283" s="126"/>
      <c r="D283" s="126"/>
    </row>
    <row r="284" spans="2:4" x14ac:dyDescent="0.25">
      <c r="B284" s="96"/>
      <c r="C284" s="126"/>
      <c r="D284" s="126"/>
    </row>
    <row r="285" spans="2:4" x14ac:dyDescent="0.25">
      <c r="B285" s="96"/>
      <c r="C285" s="126"/>
      <c r="D285" s="126"/>
    </row>
    <row r="286" spans="2:4" x14ac:dyDescent="0.25">
      <c r="B286" s="96"/>
      <c r="C286" s="126"/>
      <c r="D286" s="126"/>
    </row>
    <row r="287" spans="2:4" x14ac:dyDescent="0.25">
      <c r="B287" s="96"/>
      <c r="C287" s="126"/>
      <c r="D287" s="126"/>
    </row>
    <row r="288" spans="2:4" x14ac:dyDescent="0.25">
      <c r="B288" s="96"/>
      <c r="C288" s="126"/>
      <c r="D288" s="126"/>
    </row>
    <row r="289" spans="2:4" x14ac:dyDescent="0.25">
      <c r="B289" s="96"/>
      <c r="C289" s="126"/>
      <c r="D289" s="126"/>
    </row>
    <row r="290" spans="2:4" x14ac:dyDescent="0.25">
      <c r="B290" s="96"/>
      <c r="C290" s="126"/>
      <c r="D290" s="126"/>
    </row>
    <row r="291" spans="2:4" x14ac:dyDescent="0.25">
      <c r="B291" s="96"/>
      <c r="C291" s="126"/>
      <c r="D291" s="126"/>
    </row>
    <row r="292" spans="2:4" x14ac:dyDescent="0.25">
      <c r="B292" s="96"/>
      <c r="C292" s="126"/>
      <c r="D292" s="126"/>
    </row>
    <row r="293" spans="2:4" x14ac:dyDescent="0.25">
      <c r="B293" s="96"/>
      <c r="C293" s="126"/>
      <c r="D293" s="126"/>
    </row>
    <row r="294" spans="2:4" x14ac:dyDescent="0.25">
      <c r="B294" s="96"/>
      <c r="C294" s="126"/>
      <c r="D294" s="126"/>
    </row>
    <row r="295" spans="2:4" x14ac:dyDescent="0.25">
      <c r="B295" s="96"/>
      <c r="C295" s="126"/>
      <c r="D295" s="126"/>
    </row>
    <row r="296" spans="2:4" x14ac:dyDescent="0.25">
      <c r="B296" s="96"/>
      <c r="C296" s="126"/>
      <c r="D296" s="126"/>
    </row>
    <row r="297" spans="2:4" x14ac:dyDescent="0.25">
      <c r="B297" s="96"/>
      <c r="C297" s="126"/>
      <c r="D297" s="126"/>
    </row>
    <row r="298" spans="2:4" x14ac:dyDescent="0.25">
      <c r="B298" s="96"/>
      <c r="C298" s="126"/>
      <c r="D298" s="126"/>
    </row>
    <row r="299" spans="2:4" x14ac:dyDescent="0.25">
      <c r="B299" s="96"/>
      <c r="C299" s="126"/>
      <c r="D299" s="126"/>
    </row>
    <row r="300" spans="2:4" x14ac:dyDescent="0.25">
      <c r="B300" s="96"/>
      <c r="C300" s="126"/>
      <c r="D300" s="126"/>
    </row>
    <row r="301" spans="2:4" x14ac:dyDescent="0.25">
      <c r="B301" s="96"/>
      <c r="C301" s="126"/>
      <c r="D301" s="126"/>
    </row>
    <row r="302" spans="2:4" x14ac:dyDescent="0.25">
      <c r="B302" s="96"/>
      <c r="C302" s="126"/>
      <c r="D302" s="126"/>
    </row>
    <row r="303" spans="2:4" x14ac:dyDescent="0.25">
      <c r="B303" s="96"/>
      <c r="C303" s="126"/>
      <c r="D303" s="126"/>
    </row>
    <row r="304" spans="2:4" x14ac:dyDescent="0.25">
      <c r="B304" s="96"/>
      <c r="C304" s="126"/>
      <c r="D304" s="126"/>
    </row>
    <row r="305" spans="2:4" x14ac:dyDescent="0.25">
      <c r="B305" s="96"/>
      <c r="C305" s="126"/>
      <c r="D305" s="126"/>
    </row>
    <row r="306" spans="2:4" x14ac:dyDescent="0.25">
      <c r="B306" s="96"/>
      <c r="C306" s="126"/>
      <c r="D306" s="126"/>
    </row>
    <row r="307" spans="2:4" x14ac:dyDescent="0.25">
      <c r="B307" s="96"/>
      <c r="C307" s="126"/>
      <c r="D307" s="126"/>
    </row>
    <row r="308" spans="2:4" x14ac:dyDescent="0.25">
      <c r="B308" s="96"/>
      <c r="C308" s="126"/>
      <c r="D308" s="126"/>
    </row>
    <row r="309" spans="2:4" x14ac:dyDescent="0.25">
      <c r="B309" s="96"/>
      <c r="C309" s="126"/>
      <c r="D309" s="126"/>
    </row>
    <row r="310" spans="2:4" x14ac:dyDescent="0.25">
      <c r="B310" s="96"/>
      <c r="C310" s="126"/>
      <c r="D310" s="126"/>
    </row>
    <row r="311" spans="2:4" x14ac:dyDescent="0.25">
      <c r="B311" s="96"/>
      <c r="C311" s="126"/>
      <c r="D311" s="126"/>
    </row>
    <row r="312" spans="2:4" x14ac:dyDescent="0.25">
      <c r="B312" s="96"/>
      <c r="C312" s="126"/>
      <c r="D312" s="126"/>
    </row>
    <row r="313" spans="2:4" x14ac:dyDescent="0.25">
      <c r="B313" s="96"/>
      <c r="C313" s="126"/>
      <c r="D313" s="126"/>
    </row>
    <row r="314" spans="2:4" x14ac:dyDescent="0.25">
      <c r="B314" s="96"/>
      <c r="C314" s="126"/>
      <c r="D314" s="126"/>
    </row>
    <row r="315" spans="2:4" x14ac:dyDescent="0.25">
      <c r="B315" s="96"/>
      <c r="C315" s="126"/>
      <c r="D315" s="126"/>
    </row>
    <row r="316" spans="2:4" x14ac:dyDescent="0.25">
      <c r="B316" s="96"/>
      <c r="C316" s="126"/>
      <c r="D316" s="126"/>
    </row>
    <row r="317" spans="2:4" x14ac:dyDescent="0.25">
      <c r="B317" s="96"/>
      <c r="C317" s="126"/>
      <c r="D317" s="126"/>
    </row>
    <row r="318" spans="2:4" x14ac:dyDescent="0.25">
      <c r="B318" s="96"/>
      <c r="C318" s="126"/>
      <c r="D318" s="126"/>
    </row>
    <row r="319" spans="2:4" x14ac:dyDescent="0.25">
      <c r="B319" s="96"/>
      <c r="C319" s="126"/>
      <c r="D319" s="126"/>
    </row>
    <row r="320" spans="2:4" x14ac:dyDescent="0.25">
      <c r="B320" s="96"/>
      <c r="C320" s="126"/>
      <c r="D320" s="126"/>
    </row>
    <row r="321" spans="2:4" x14ac:dyDescent="0.25">
      <c r="B321" s="96"/>
      <c r="C321" s="126"/>
      <c r="D321" s="126"/>
    </row>
    <row r="322" spans="2:4" x14ac:dyDescent="0.25">
      <c r="B322" s="96"/>
      <c r="C322" s="126"/>
      <c r="D322" s="126"/>
    </row>
    <row r="323" spans="2:4" x14ac:dyDescent="0.25">
      <c r="B323" s="96"/>
      <c r="C323" s="126"/>
      <c r="D323" s="126"/>
    </row>
    <row r="324" spans="2:4" x14ac:dyDescent="0.25">
      <c r="B324" s="96"/>
      <c r="C324" s="126"/>
      <c r="D324" s="126"/>
    </row>
    <row r="325" spans="2:4" x14ac:dyDescent="0.25">
      <c r="B325" s="96"/>
      <c r="C325" s="126"/>
      <c r="D325" s="126"/>
    </row>
    <row r="326" spans="2:4" x14ac:dyDescent="0.25">
      <c r="B326" s="96"/>
      <c r="C326" s="126"/>
      <c r="D326" s="126"/>
    </row>
    <row r="327" spans="2:4" x14ac:dyDescent="0.25">
      <c r="B327" s="96"/>
      <c r="C327" s="126"/>
      <c r="D327" s="126"/>
    </row>
    <row r="328" spans="2:4" x14ac:dyDescent="0.25">
      <c r="B328" s="96"/>
      <c r="C328" s="126"/>
      <c r="D328" s="126"/>
    </row>
    <row r="329" spans="2:4" x14ac:dyDescent="0.25">
      <c r="B329" s="96"/>
      <c r="C329" s="126"/>
      <c r="D329" s="126"/>
    </row>
    <row r="330" spans="2:4" x14ac:dyDescent="0.25">
      <c r="B330" s="96"/>
      <c r="C330" s="126"/>
      <c r="D330" s="126"/>
    </row>
    <row r="331" spans="2:4" x14ac:dyDescent="0.25">
      <c r="B331" s="96"/>
      <c r="C331" s="126"/>
      <c r="D331" s="126"/>
    </row>
    <row r="332" spans="2:4" x14ac:dyDescent="0.25">
      <c r="B332" s="96"/>
      <c r="C332" s="126"/>
      <c r="D332" s="126"/>
    </row>
    <row r="333" spans="2:4" x14ac:dyDescent="0.25">
      <c r="B333" s="96"/>
      <c r="C333" s="126"/>
      <c r="D333" s="126"/>
    </row>
    <row r="334" spans="2:4" x14ac:dyDescent="0.25">
      <c r="B334" s="96"/>
      <c r="C334" s="126"/>
      <c r="D334" s="126"/>
    </row>
    <row r="335" spans="2:4" x14ac:dyDescent="0.25">
      <c r="B335" s="96"/>
      <c r="C335" s="126"/>
      <c r="D335" s="126"/>
    </row>
    <row r="336" spans="2:4" x14ac:dyDescent="0.25">
      <c r="B336" s="96"/>
      <c r="C336" s="126"/>
      <c r="D336" s="126"/>
    </row>
    <row r="337" spans="2:4" x14ac:dyDescent="0.25">
      <c r="B337" s="96"/>
      <c r="C337" s="126"/>
      <c r="D337" s="126"/>
    </row>
    <row r="338" spans="2:4" x14ac:dyDescent="0.25">
      <c r="B338" s="96"/>
      <c r="C338" s="126"/>
      <c r="D338" s="126"/>
    </row>
    <row r="339" spans="2:4" x14ac:dyDescent="0.25">
      <c r="B339" s="96"/>
      <c r="C339" s="126"/>
      <c r="D339" s="126"/>
    </row>
    <row r="340" spans="2:4" x14ac:dyDescent="0.25">
      <c r="B340" s="96"/>
      <c r="C340" s="126"/>
      <c r="D340" s="126"/>
    </row>
    <row r="341" spans="2:4" x14ac:dyDescent="0.25">
      <c r="B341" s="96"/>
      <c r="C341" s="126"/>
      <c r="D341" s="126"/>
    </row>
    <row r="342" spans="2:4" x14ac:dyDescent="0.25">
      <c r="B342" s="96"/>
      <c r="C342" s="126"/>
      <c r="D342" s="126"/>
    </row>
    <row r="343" spans="2:4" x14ac:dyDescent="0.25">
      <c r="B343" s="96"/>
      <c r="C343" s="126"/>
      <c r="D343" s="126"/>
    </row>
    <row r="344" spans="2:4" x14ac:dyDescent="0.25">
      <c r="B344" s="96"/>
      <c r="C344" s="126"/>
      <c r="D344" s="126"/>
    </row>
    <row r="345" spans="2:4" x14ac:dyDescent="0.25">
      <c r="B345" s="96"/>
      <c r="C345" s="126"/>
      <c r="D345" s="126"/>
    </row>
    <row r="346" spans="2:4" x14ac:dyDescent="0.25">
      <c r="B346" s="96"/>
      <c r="C346" s="126"/>
      <c r="D346" s="126"/>
    </row>
    <row r="347" spans="2:4" x14ac:dyDescent="0.25">
      <c r="B347" s="96"/>
      <c r="C347" s="126"/>
      <c r="D347" s="126"/>
    </row>
    <row r="348" spans="2:4" x14ac:dyDescent="0.25">
      <c r="B348" s="96"/>
      <c r="C348" s="126"/>
      <c r="D348" s="126"/>
    </row>
    <row r="349" spans="2:4" x14ac:dyDescent="0.25">
      <c r="B349" s="96"/>
      <c r="C349" s="126"/>
      <c r="D349" s="126"/>
    </row>
    <row r="350" spans="2:4" x14ac:dyDescent="0.25">
      <c r="B350" s="96"/>
      <c r="C350" s="126"/>
      <c r="D350" s="126"/>
    </row>
    <row r="351" spans="2:4" x14ac:dyDescent="0.25">
      <c r="B351" s="96"/>
      <c r="C351" s="126"/>
      <c r="D351" s="126"/>
    </row>
    <row r="352" spans="2:4" x14ac:dyDescent="0.25">
      <c r="B352" s="96"/>
      <c r="C352" s="126"/>
      <c r="D352" s="126"/>
    </row>
    <row r="353" spans="2:4" x14ac:dyDescent="0.25">
      <c r="B353" s="96"/>
      <c r="C353" s="126"/>
      <c r="D353" s="126"/>
    </row>
    <row r="354" spans="2:4" x14ac:dyDescent="0.25">
      <c r="B354" s="96"/>
      <c r="C354" s="126"/>
      <c r="D354" s="126"/>
    </row>
    <row r="355" spans="2:4" x14ac:dyDescent="0.25">
      <c r="B355" s="96"/>
      <c r="C355" s="126"/>
      <c r="D355" s="126"/>
    </row>
    <row r="356" spans="2:4" x14ac:dyDescent="0.25">
      <c r="B356" s="96"/>
      <c r="C356" s="126"/>
      <c r="D356" s="126"/>
    </row>
    <row r="357" spans="2:4" x14ac:dyDescent="0.25">
      <c r="B357" s="96"/>
      <c r="C357" s="126"/>
      <c r="D357" s="126"/>
    </row>
    <row r="358" spans="2:4" x14ac:dyDescent="0.25">
      <c r="B358" s="96"/>
      <c r="C358" s="126"/>
      <c r="D358" s="126"/>
    </row>
    <row r="359" spans="2:4" x14ac:dyDescent="0.25">
      <c r="B359" s="96"/>
      <c r="C359" s="126"/>
      <c r="D359" s="126"/>
    </row>
    <row r="360" spans="2:4" x14ac:dyDescent="0.25">
      <c r="B360" s="96"/>
      <c r="C360" s="126"/>
      <c r="D360" s="126"/>
    </row>
    <row r="361" spans="2:4" x14ac:dyDescent="0.25">
      <c r="B361" s="96"/>
      <c r="C361" s="126"/>
      <c r="D361" s="126"/>
    </row>
    <row r="362" spans="2:4" x14ac:dyDescent="0.25">
      <c r="B362" s="96"/>
      <c r="C362" s="126"/>
      <c r="D362" s="126"/>
    </row>
    <row r="363" spans="2:4" x14ac:dyDescent="0.25">
      <c r="B363" s="96"/>
      <c r="C363" s="126"/>
      <c r="D363" s="126"/>
    </row>
    <row r="364" spans="2:4" x14ac:dyDescent="0.25">
      <c r="B364" s="96"/>
      <c r="C364" s="126"/>
      <c r="D364" s="126"/>
    </row>
    <row r="365" spans="2:4" x14ac:dyDescent="0.25">
      <c r="B365" s="96"/>
      <c r="C365" s="126"/>
      <c r="D365" s="126"/>
    </row>
    <row r="366" spans="2:4" x14ac:dyDescent="0.25">
      <c r="B366" s="96"/>
      <c r="C366" s="126"/>
      <c r="D366" s="126"/>
    </row>
    <row r="367" spans="2:4" x14ac:dyDescent="0.25">
      <c r="B367" s="96"/>
      <c r="C367" s="126"/>
      <c r="D367" s="126"/>
    </row>
    <row r="368" spans="2:4" x14ac:dyDescent="0.25">
      <c r="B368" s="96"/>
      <c r="C368" s="126"/>
      <c r="D368" s="126"/>
    </row>
    <row r="369" spans="2:4" x14ac:dyDescent="0.25">
      <c r="B369" s="96"/>
      <c r="C369" s="126"/>
      <c r="D369" s="126"/>
    </row>
    <row r="370" spans="2:4" x14ac:dyDescent="0.25">
      <c r="B370" s="96"/>
      <c r="C370" s="126"/>
      <c r="D370" s="126"/>
    </row>
    <row r="371" spans="2:4" x14ac:dyDescent="0.25">
      <c r="B371" s="96"/>
      <c r="C371" s="126"/>
      <c r="D371" s="126"/>
    </row>
    <row r="372" spans="2:4" x14ac:dyDescent="0.25">
      <c r="B372" s="96"/>
      <c r="C372" s="126"/>
      <c r="D372" s="126"/>
    </row>
    <row r="373" spans="2:4" x14ac:dyDescent="0.25">
      <c r="B373" s="96"/>
      <c r="C373" s="126"/>
      <c r="D373" s="126"/>
    </row>
    <row r="374" spans="2:4" x14ac:dyDescent="0.25">
      <c r="B374" s="96"/>
      <c r="C374" s="126"/>
      <c r="D374" s="126"/>
    </row>
    <row r="375" spans="2:4" x14ac:dyDescent="0.25">
      <c r="B375" s="96"/>
      <c r="C375" s="126"/>
      <c r="D375" s="126"/>
    </row>
    <row r="376" spans="2:4" x14ac:dyDescent="0.25">
      <c r="B376" s="96"/>
      <c r="C376" s="126"/>
      <c r="D376" s="126"/>
    </row>
    <row r="377" spans="2:4" x14ac:dyDescent="0.25">
      <c r="B377" s="96"/>
      <c r="C377" s="126"/>
      <c r="D377" s="126"/>
    </row>
    <row r="378" spans="2:4" x14ac:dyDescent="0.25">
      <c r="B378" s="96"/>
      <c r="C378" s="126"/>
      <c r="D378" s="126"/>
    </row>
    <row r="379" spans="2:4" x14ac:dyDescent="0.25">
      <c r="B379" s="96"/>
      <c r="C379" s="126"/>
      <c r="D379" s="126"/>
    </row>
    <row r="380" spans="2:4" x14ac:dyDescent="0.25">
      <c r="B380" s="96"/>
      <c r="C380" s="126"/>
      <c r="D380" s="126"/>
    </row>
    <row r="381" spans="2:4" x14ac:dyDescent="0.25">
      <c r="B381" s="96"/>
      <c r="C381" s="126"/>
      <c r="D381" s="126"/>
    </row>
    <row r="382" spans="2:4" x14ac:dyDescent="0.25">
      <c r="B382" s="96"/>
      <c r="C382" s="126"/>
      <c r="D382" s="126"/>
    </row>
    <row r="383" spans="2:4" x14ac:dyDescent="0.25">
      <c r="B383" s="96"/>
      <c r="C383" s="126"/>
      <c r="D383" s="126"/>
    </row>
    <row r="384" spans="2:4" x14ac:dyDescent="0.25">
      <c r="B384" s="96"/>
      <c r="C384" s="126"/>
      <c r="D384" s="126"/>
    </row>
    <row r="385" spans="2:4" x14ac:dyDescent="0.25">
      <c r="B385" s="96"/>
      <c r="C385" s="126"/>
      <c r="D385" s="126"/>
    </row>
    <row r="386" spans="2:4" x14ac:dyDescent="0.25">
      <c r="B386" s="96"/>
      <c r="C386" s="126"/>
      <c r="D386" s="126"/>
    </row>
    <row r="387" spans="2:4" x14ac:dyDescent="0.25">
      <c r="B387" s="96"/>
      <c r="C387" s="126"/>
      <c r="D387" s="126"/>
    </row>
    <row r="388" spans="2:4" x14ac:dyDescent="0.25">
      <c r="B388" s="96"/>
      <c r="C388" s="126"/>
      <c r="D388" s="126"/>
    </row>
    <row r="389" spans="2:4" x14ac:dyDescent="0.25">
      <c r="B389" s="96"/>
      <c r="C389" s="126"/>
      <c r="D389" s="126"/>
    </row>
    <row r="390" spans="2:4" x14ac:dyDescent="0.25">
      <c r="B390" s="96"/>
      <c r="C390" s="126"/>
      <c r="D390" s="126"/>
    </row>
    <row r="391" spans="2:4" x14ac:dyDescent="0.25">
      <c r="B391" s="96"/>
      <c r="C391" s="126"/>
      <c r="D391" s="126"/>
    </row>
    <row r="392" spans="2:4" x14ac:dyDescent="0.25">
      <c r="B392" s="96"/>
      <c r="C392" s="126"/>
      <c r="D392" s="126"/>
    </row>
    <row r="393" spans="2:4" x14ac:dyDescent="0.25">
      <c r="B393" s="96"/>
      <c r="C393" s="126"/>
      <c r="D393" s="126"/>
    </row>
    <row r="394" spans="2:4" x14ac:dyDescent="0.25">
      <c r="B394" s="96"/>
      <c r="C394" s="126"/>
      <c r="D394" s="126"/>
    </row>
    <row r="395" spans="2:4" x14ac:dyDescent="0.25">
      <c r="B395" s="96"/>
      <c r="C395" s="126"/>
      <c r="D395" s="126"/>
    </row>
    <row r="396" spans="2:4" x14ac:dyDescent="0.25">
      <c r="B396" s="96"/>
      <c r="C396" s="126"/>
      <c r="D396" s="126"/>
    </row>
    <row r="397" spans="2:4" x14ac:dyDescent="0.25">
      <c r="B397" s="96"/>
      <c r="C397" s="126"/>
      <c r="D397" s="126"/>
    </row>
    <row r="398" spans="2:4" x14ac:dyDescent="0.25">
      <c r="B398" s="96"/>
      <c r="C398" s="126"/>
      <c r="D398" s="126"/>
    </row>
    <row r="399" spans="2:4" x14ac:dyDescent="0.25">
      <c r="B399" s="96"/>
      <c r="C399" s="126"/>
      <c r="D399" s="126"/>
    </row>
    <row r="400" spans="2:4" x14ac:dyDescent="0.25">
      <c r="B400" s="96"/>
      <c r="C400" s="126"/>
      <c r="D400" s="126"/>
    </row>
    <row r="401" spans="2:4" x14ac:dyDescent="0.25">
      <c r="B401" s="96"/>
      <c r="C401" s="126"/>
      <c r="D401" s="126"/>
    </row>
    <row r="402" spans="2:4" x14ac:dyDescent="0.25">
      <c r="B402" s="96"/>
      <c r="C402" s="126"/>
      <c r="D402" s="126"/>
    </row>
    <row r="403" spans="2:4" x14ac:dyDescent="0.25">
      <c r="B403" s="96"/>
      <c r="C403" s="126"/>
      <c r="D403" s="126"/>
    </row>
    <row r="404" spans="2:4" x14ac:dyDescent="0.25">
      <c r="B404" s="96"/>
      <c r="C404" s="126"/>
      <c r="D404" s="126"/>
    </row>
    <row r="405" spans="2:4" x14ac:dyDescent="0.25">
      <c r="B405" s="96"/>
      <c r="C405" s="126"/>
      <c r="D405" s="126"/>
    </row>
    <row r="406" spans="2:4" x14ac:dyDescent="0.25">
      <c r="B406" s="96"/>
      <c r="C406" s="126"/>
      <c r="D406" s="126"/>
    </row>
    <row r="407" spans="2:4" x14ac:dyDescent="0.25">
      <c r="B407" s="96"/>
      <c r="C407" s="126"/>
      <c r="D407" s="126"/>
    </row>
    <row r="408" spans="2:4" x14ac:dyDescent="0.25">
      <c r="B408" s="96"/>
      <c r="C408" s="126"/>
      <c r="D408" s="126"/>
    </row>
    <row r="409" spans="2:4" x14ac:dyDescent="0.25">
      <c r="B409" s="96"/>
      <c r="C409" s="126"/>
      <c r="D409" s="126"/>
    </row>
    <row r="410" spans="2:4" x14ac:dyDescent="0.25">
      <c r="B410" s="96"/>
      <c r="C410" s="126"/>
      <c r="D410" s="126"/>
    </row>
    <row r="411" spans="2:4" x14ac:dyDescent="0.25">
      <c r="B411" s="96"/>
      <c r="C411" s="126"/>
      <c r="D411" s="126"/>
    </row>
    <row r="412" spans="2:4" x14ac:dyDescent="0.25">
      <c r="B412" s="96"/>
      <c r="C412" s="126"/>
      <c r="D412" s="126"/>
    </row>
    <row r="413" spans="2:4" x14ac:dyDescent="0.25">
      <c r="B413" s="96"/>
      <c r="C413" s="126"/>
      <c r="D413" s="126"/>
    </row>
    <row r="414" spans="2:4" x14ac:dyDescent="0.25">
      <c r="B414" s="96"/>
      <c r="C414" s="126"/>
      <c r="D414" s="126"/>
    </row>
    <row r="415" spans="2:4" x14ac:dyDescent="0.25">
      <c r="B415" s="96"/>
      <c r="C415" s="126"/>
      <c r="D415" s="126"/>
    </row>
    <row r="416" spans="2:4" x14ac:dyDescent="0.25">
      <c r="B416" s="96"/>
      <c r="C416" s="126"/>
      <c r="D416" s="126"/>
    </row>
    <row r="417" spans="2:4" x14ac:dyDescent="0.25">
      <c r="B417" s="96"/>
      <c r="C417" s="126"/>
      <c r="D417" s="126"/>
    </row>
    <row r="418" spans="2:4" x14ac:dyDescent="0.25">
      <c r="B418" s="96"/>
      <c r="C418" s="126"/>
      <c r="D418" s="126"/>
    </row>
    <row r="419" spans="2:4" x14ac:dyDescent="0.25">
      <c r="B419" s="96"/>
      <c r="C419" s="126"/>
      <c r="D419" s="126"/>
    </row>
    <row r="420" spans="2:4" x14ac:dyDescent="0.25">
      <c r="B420" s="96"/>
      <c r="C420" s="126"/>
      <c r="D420" s="126"/>
    </row>
    <row r="421" spans="2:4" x14ac:dyDescent="0.25">
      <c r="B421" s="96"/>
      <c r="C421" s="126"/>
      <c r="D421" s="126"/>
    </row>
    <row r="422" spans="2:4" x14ac:dyDescent="0.25">
      <c r="B422" s="96"/>
      <c r="C422" s="126"/>
      <c r="D422" s="126"/>
    </row>
    <row r="423" spans="2:4" x14ac:dyDescent="0.25">
      <c r="B423" s="96"/>
      <c r="C423" s="126"/>
      <c r="D423" s="126"/>
    </row>
    <row r="424" spans="2:4" x14ac:dyDescent="0.25">
      <c r="B424" s="96"/>
      <c r="C424" s="126"/>
      <c r="D424" s="126"/>
    </row>
    <row r="425" spans="2:4" x14ac:dyDescent="0.25">
      <c r="B425" s="96"/>
      <c r="C425" s="126"/>
      <c r="D425" s="126"/>
    </row>
    <row r="426" spans="2:4" x14ac:dyDescent="0.25">
      <c r="B426" s="96"/>
      <c r="C426" s="126"/>
      <c r="D426" s="126"/>
    </row>
    <row r="427" spans="2:4" x14ac:dyDescent="0.25">
      <c r="B427" s="96"/>
      <c r="C427" s="126"/>
      <c r="D427" s="126"/>
    </row>
    <row r="428" spans="2:4" x14ac:dyDescent="0.25">
      <c r="B428" s="96"/>
      <c r="C428" s="126"/>
      <c r="D428" s="126"/>
    </row>
    <row r="429" spans="2:4" x14ac:dyDescent="0.25">
      <c r="B429" s="96"/>
      <c r="C429" s="126"/>
      <c r="D429" s="126"/>
    </row>
    <row r="430" spans="2:4" x14ac:dyDescent="0.25">
      <c r="B430" s="96"/>
      <c r="C430" s="126"/>
      <c r="D430" s="126"/>
    </row>
    <row r="431" spans="2:4" x14ac:dyDescent="0.25">
      <c r="B431" s="96"/>
      <c r="C431" s="126"/>
      <c r="D431" s="126"/>
    </row>
    <row r="432" spans="2:4" x14ac:dyDescent="0.25">
      <c r="B432" s="96"/>
      <c r="C432" s="126"/>
      <c r="D432" s="126"/>
    </row>
  </sheetData>
  <sheetProtection sheet="1" objects="1" scenarios="1" selectLockedCells="1"/>
  <mergeCells count="10">
    <mergeCell ref="A1:E1"/>
    <mergeCell ref="B147:D147"/>
    <mergeCell ref="B149:D149"/>
    <mergeCell ref="B151:D151"/>
    <mergeCell ref="B143:D143"/>
    <mergeCell ref="B2:E2"/>
    <mergeCell ref="B145:E145"/>
    <mergeCell ref="B37:E37"/>
    <mergeCell ref="B4:E4"/>
    <mergeCell ref="B35:C35"/>
  </mergeCells>
  <phoneticPr fontId="3" type="noConversion"/>
  <pageMargins left="0.56000000000000005" right="0.67" top="1" bottom="1" header="0.5" footer="0.5"/>
  <pageSetup scale="82" fitToWidth="3" fitToHeight="3"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zoomScale="75" workbookViewId="0">
      <pane xSplit="1" ySplit="5" topLeftCell="B6" activePane="bottomRight" state="frozen"/>
      <selection activeCell="B4" sqref="B4"/>
      <selection pane="topRight" activeCell="B4" sqref="B4"/>
      <selection pane="bottomLeft" activeCell="B4" sqref="B4"/>
      <selection pane="bottomRight" activeCell="B6" sqref="B6"/>
    </sheetView>
  </sheetViews>
  <sheetFormatPr defaultRowHeight="13.2" x14ac:dyDescent="0.25"/>
  <cols>
    <col min="1" max="1" width="22.5546875" customWidth="1"/>
    <col min="2" max="5" width="15.33203125" customWidth="1"/>
    <col min="6" max="6" width="13.44140625" bestFit="1" customWidth="1"/>
    <col min="7" max="7" width="14.5546875" bestFit="1" customWidth="1"/>
    <col min="8" max="8" width="11.44140625" bestFit="1" customWidth="1"/>
    <col min="9" max="13" width="13.44140625" bestFit="1" customWidth="1"/>
    <col min="14" max="14" width="11.44140625" bestFit="1" customWidth="1"/>
    <col min="15" max="16" width="13.44140625" bestFit="1" customWidth="1"/>
    <col min="17" max="17" width="15.33203125" customWidth="1"/>
    <col min="18" max="18" width="13.6640625" bestFit="1" customWidth="1"/>
  </cols>
  <sheetData>
    <row r="1" spans="1:18" ht="32.25" customHeight="1" thickBot="1" x14ac:dyDescent="0.45">
      <c r="A1" s="578" t="s">
        <v>72</v>
      </c>
      <c r="B1" s="578"/>
      <c r="C1" s="578"/>
      <c r="D1" s="578"/>
      <c r="E1" s="578"/>
      <c r="F1" s="578"/>
      <c r="G1" s="578"/>
      <c r="H1" s="578"/>
      <c r="I1" s="578"/>
      <c r="J1" s="578"/>
      <c r="K1" s="578"/>
      <c r="L1" s="578"/>
      <c r="M1" s="578"/>
      <c r="N1" s="578"/>
      <c r="O1" s="578"/>
      <c r="P1" s="578"/>
      <c r="Q1" s="578"/>
      <c r="R1" s="578"/>
    </row>
    <row r="2" spans="1:18" ht="16.2" thickBot="1" x14ac:dyDescent="0.35">
      <c r="A2" s="641" t="s">
        <v>277</v>
      </c>
      <c r="B2" s="641"/>
      <c r="C2" s="641"/>
      <c r="D2" s="11"/>
      <c r="E2" s="45" t="s">
        <v>59</v>
      </c>
      <c r="F2" s="46">
        <v>2018</v>
      </c>
      <c r="G2" s="11"/>
      <c r="H2" s="11"/>
      <c r="I2" s="11"/>
      <c r="J2" s="11"/>
      <c r="K2" s="11"/>
      <c r="L2" s="11"/>
      <c r="M2" s="11"/>
      <c r="N2" s="11"/>
      <c r="O2" s="11"/>
      <c r="P2" s="11"/>
      <c r="Q2" s="11"/>
      <c r="R2" s="12"/>
    </row>
    <row r="3" spans="1:18" ht="15" x14ac:dyDescent="0.25">
      <c r="A3" s="13"/>
      <c r="B3" s="13"/>
      <c r="C3" s="13" t="s">
        <v>32</v>
      </c>
      <c r="D3" s="13"/>
      <c r="E3" s="13"/>
      <c r="F3" s="13"/>
      <c r="G3" s="13"/>
      <c r="H3" s="13"/>
      <c r="I3" s="13"/>
      <c r="J3" s="13"/>
      <c r="K3" s="13"/>
      <c r="L3" s="13"/>
      <c r="M3" s="13"/>
      <c r="N3" s="13"/>
      <c r="O3" s="13"/>
      <c r="P3" s="13" t="s">
        <v>24</v>
      </c>
      <c r="Q3" s="13" t="s">
        <v>26</v>
      </c>
      <c r="R3" s="14" t="s">
        <v>57</v>
      </c>
    </row>
    <row r="4" spans="1:18" ht="15" x14ac:dyDescent="0.25">
      <c r="A4" s="14" t="s">
        <v>4</v>
      </c>
      <c r="B4" s="14" t="s">
        <v>5</v>
      </c>
      <c r="C4" s="13" t="s">
        <v>33</v>
      </c>
      <c r="D4" s="13" t="s">
        <v>6</v>
      </c>
      <c r="E4" s="13" t="s">
        <v>7</v>
      </c>
      <c r="F4" s="13" t="s">
        <v>8</v>
      </c>
      <c r="G4" s="13" t="s">
        <v>30</v>
      </c>
      <c r="H4" s="13" t="s">
        <v>31</v>
      </c>
      <c r="I4" s="13" t="s">
        <v>9</v>
      </c>
      <c r="J4" s="13" t="s">
        <v>10</v>
      </c>
      <c r="K4" s="13" t="s">
        <v>11</v>
      </c>
      <c r="L4" s="13" t="s">
        <v>12</v>
      </c>
      <c r="M4" s="13" t="s">
        <v>13</v>
      </c>
      <c r="N4" s="13" t="s">
        <v>14</v>
      </c>
      <c r="O4" s="13" t="s">
        <v>34</v>
      </c>
      <c r="P4" s="13" t="s">
        <v>25</v>
      </c>
      <c r="Q4" s="13" t="s">
        <v>27</v>
      </c>
      <c r="R4" s="14" t="s">
        <v>29</v>
      </c>
    </row>
    <row r="5" spans="1:18" ht="15" x14ac:dyDescent="0.25">
      <c r="A5" s="13" t="s">
        <v>1</v>
      </c>
      <c r="B5" s="15"/>
      <c r="C5" s="15"/>
      <c r="D5" s="15"/>
      <c r="E5" s="15"/>
      <c r="F5" s="15"/>
      <c r="G5" s="15"/>
      <c r="H5" s="15"/>
      <c r="I5" s="15"/>
      <c r="J5" s="15"/>
      <c r="K5" s="15"/>
      <c r="L5" s="15"/>
      <c r="M5" s="15"/>
      <c r="N5" s="15"/>
      <c r="O5" s="15"/>
      <c r="P5" s="15"/>
      <c r="Q5" s="15"/>
      <c r="R5" s="15"/>
    </row>
    <row r="6" spans="1:18" ht="15" x14ac:dyDescent="0.25">
      <c r="A6" s="13" t="s">
        <v>61</v>
      </c>
      <c r="B6" s="574"/>
      <c r="C6" s="574"/>
      <c r="D6" s="574"/>
      <c r="E6" s="574"/>
      <c r="F6" s="574"/>
      <c r="G6" s="574"/>
      <c r="H6" s="574"/>
      <c r="I6" s="574"/>
      <c r="J6" s="574"/>
      <c r="K6" s="574"/>
      <c r="L6" s="574"/>
      <c r="M6" s="574"/>
      <c r="N6" s="574"/>
      <c r="O6" s="574"/>
      <c r="P6" s="574"/>
      <c r="Q6" s="537">
        <f>SUM(C6:P6)</f>
        <v>0</v>
      </c>
      <c r="R6" s="537">
        <f>+B6-Q6</f>
        <v>0</v>
      </c>
    </row>
    <row r="7" spans="1:18" ht="15" x14ac:dyDescent="0.25">
      <c r="A7" s="13" t="s">
        <v>62</v>
      </c>
      <c r="B7" s="574"/>
      <c r="C7" s="574"/>
      <c r="D7" s="574"/>
      <c r="E7" s="574"/>
      <c r="F7" s="574"/>
      <c r="G7" s="574"/>
      <c r="H7" s="574"/>
      <c r="I7" s="574"/>
      <c r="J7" s="574"/>
      <c r="K7" s="574"/>
      <c r="L7" s="574"/>
      <c r="M7" s="574"/>
      <c r="N7" s="574"/>
      <c r="O7" s="574"/>
      <c r="P7" s="574"/>
      <c r="Q7" s="537">
        <f t="shared" ref="Q7:Q17" si="0">SUM(C7:P7)</f>
        <v>0</v>
      </c>
      <c r="R7" s="537">
        <f t="shared" ref="R7:R17" si="1">+B7-Q7</f>
        <v>0</v>
      </c>
    </row>
    <row r="8" spans="1:18" ht="15" x14ac:dyDescent="0.25">
      <c r="A8" s="13" t="s">
        <v>63</v>
      </c>
      <c r="B8" s="574"/>
      <c r="C8" s="574"/>
      <c r="D8" s="574"/>
      <c r="E8" s="574"/>
      <c r="F8" s="574"/>
      <c r="G8" s="574"/>
      <c r="H8" s="574"/>
      <c r="I8" s="574"/>
      <c r="J8" s="574"/>
      <c r="K8" s="574"/>
      <c r="L8" s="574"/>
      <c r="M8" s="574"/>
      <c r="N8" s="574"/>
      <c r="O8" s="574"/>
      <c r="P8" s="574"/>
      <c r="Q8" s="537">
        <f t="shared" si="0"/>
        <v>0</v>
      </c>
      <c r="R8" s="537">
        <f t="shared" si="1"/>
        <v>0</v>
      </c>
    </row>
    <row r="9" spans="1:18" ht="15" x14ac:dyDescent="0.25">
      <c r="A9" s="13" t="s">
        <v>64</v>
      </c>
      <c r="B9" s="574"/>
      <c r="C9" s="574"/>
      <c r="D9" s="574"/>
      <c r="E9" s="574"/>
      <c r="F9" s="574"/>
      <c r="G9" s="574"/>
      <c r="H9" s="574"/>
      <c r="I9" s="574"/>
      <c r="J9" s="574"/>
      <c r="K9" s="574"/>
      <c r="L9" s="574"/>
      <c r="M9" s="574"/>
      <c r="N9" s="574"/>
      <c r="O9" s="574"/>
      <c r="P9" s="574"/>
      <c r="Q9" s="537">
        <f t="shared" si="0"/>
        <v>0</v>
      </c>
      <c r="R9" s="537">
        <f t="shared" si="1"/>
        <v>0</v>
      </c>
    </row>
    <row r="10" spans="1:18" ht="15" x14ac:dyDescent="0.25">
      <c r="A10" s="13" t="s">
        <v>43</v>
      </c>
      <c r="B10" s="574"/>
      <c r="C10" s="574"/>
      <c r="D10" s="574"/>
      <c r="E10" s="574"/>
      <c r="F10" s="574"/>
      <c r="G10" s="574"/>
      <c r="H10" s="574"/>
      <c r="I10" s="574"/>
      <c r="J10" s="574"/>
      <c r="K10" s="574"/>
      <c r="L10" s="574"/>
      <c r="M10" s="574"/>
      <c r="N10" s="574"/>
      <c r="O10" s="574"/>
      <c r="P10" s="574"/>
      <c r="Q10" s="537">
        <f t="shared" si="0"/>
        <v>0</v>
      </c>
      <c r="R10" s="537">
        <f t="shared" si="1"/>
        <v>0</v>
      </c>
    </row>
    <row r="11" spans="1:18" ht="15" x14ac:dyDescent="0.25">
      <c r="A11" s="13" t="s">
        <v>65</v>
      </c>
      <c r="B11" s="574"/>
      <c r="C11" s="574"/>
      <c r="D11" s="574"/>
      <c r="E11" s="574"/>
      <c r="F11" s="574"/>
      <c r="G11" s="574"/>
      <c r="H11" s="574"/>
      <c r="I11" s="574"/>
      <c r="J11" s="574"/>
      <c r="K11" s="574"/>
      <c r="L11" s="574"/>
      <c r="M11" s="574"/>
      <c r="N11" s="574"/>
      <c r="O11" s="574"/>
      <c r="P11" s="574"/>
      <c r="Q11" s="537">
        <f t="shared" si="0"/>
        <v>0</v>
      </c>
      <c r="R11" s="537">
        <f t="shared" si="1"/>
        <v>0</v>
      </c>
    </row>
    <row r="12" spans="1:18" ht="15" x14ac:dyDescent="0.25">
      <c r="A12" s="13" t="s">
        <v>66</v>
      </c>
      <c r="B12" s="574"/>
      <c r="C12" s="574"/>
      <c r="D12" s="574"/>
      <c r="E12" s="574"/>
      <c r="F12" s="574"/>
      <c r="G12" s="574"/>
      <c r="H12" s="574"/>
      <c r="I12" s="574"/>
      <c r="J12" s="574"/>
      <c r="K12" s="574"/>
      <c r="L12" s="574"/>
      <c r="M12" s="574"/>
      <c r="N12" s="574"/>
      <c r="O12" s="574"/>
      <c r="P12" s="574"/>
      <c r="Q12" s="537">
        <f t="shared" si="0"/>
        <v>0</v>
      </c>
      <c r="R12" s="537">
        <f t="shared" si="1"/>
        <v>0</v>
      </c>
    </row>
    <row r="13" spans="1:18" ht="15" x14ac:dyDescent="0.25">
      <c r="A13" s="13" t="s">
        <v>67</v>
      </c>
      <c r="B13" s="574"/>
      <c r="C13" s="574"/>
      <c r="D13" s="574"/>
      <c r="E13" s="574"/>
      <c r="F13" s="574"/>
      <c r="G13" s="574"/>
      <c r="H13" s="574"/>
      <c r="I13" s="574"/>
      <c r="J13" s="574"/>
      <c r="K13" s="574"/>
      <c r="L13" s="574"/>
      <c r="M13" s="574"/>
      <c r="N13" s="574"/>
      <c r="O13" s="574"/>
      <c r="P13" s="574"/>
      <c r="Q13" s="537">
        <f t="shared" si="0"/>
        <v>0</v>
      </c>
      <c r="R13" s="537">
        <f t="shared" si="1"/>
        <v>0</v>
      </c>
    </row>
    <row r="14" spans="1:18" ht="15" x14ac:dyDescent="0.25">
      <c r="A14" s="13" t="s">
        <v>68</v>
      </c>
      <c r="B14" s="574"/>
      <c r="C14" s="574"/>
      <c r="D14" s="574"/>
      <c r="E14" s="574"/>
      <c r="F14" s="574"/>
      <c r="G14" s="574"/>
      <c r="H14" s="574"/>
      <c r="I14" s="574"/>
      <c r="J14" s="574"/>
      <c r="K14" s="574"/>
      <c r="L14" s="574"/>
      <c r="M14" s="574"/>
      <c r="N14" s="574"/>
      <c r="O14" s="574"/>
      <c r="P14" s="574"/>
      <c r="Q14" s="537">
        <f t="shared" si="0"/>
        <v>0</v>
      </c>
      <c r="R14" s="537">
        <f t="shared" si="1"/>
        <v>0</v>
      </c>
    </row>
    <row r="15" spans="1:18" ht="15" x14ac:dyDescent="0.25">
      <c r="A15" s="13" t="s">
        <v>69</v>
      </c>
      <c r="B15" s="574"/>
      <c r="C15" s="574"/>
      <c r="D15" s="574"/>
      <c r="E15" s="574"/>
      <c r="F15" s="574"/>
      <c r="G15" s="574"/>
      <c r="H15" s="574"/>
      <c r="I15" s="574"/>
      <c r="J15" s="574"/>
      <c r="K15" s="574"/>
      <c r="L15" s="574"/>
      <c r="M15" s="574"/>
      <c r="N15" s="574"/>
      <c r="O15" s="574"/>
      <c r="P15" s="574"/>
      <c r="Q15" s="537">
        <f t="shared" si="0"/>
        <v>0</v>
      </c>
      <c r="R15" s="537">
        <f t="shared" si="1"/>
        <v>0</v>
      </c>
    </row>
    <row r="16" spans="1:18" ht="15" x14ac:dyDescent="0.25">
      <c r="A16" s="13" t="s">
        <v>70</v>
      </c>
      <c r="B16" s="574"/>
      <c r="C16" s="574"/>
      <c r="D16" s="574"/>
      <c r="E16" s="574"/>
      <c r="F16" s="574"/>
      <c r="G16" s="574"/>
      <c r="H16" s="574"/>
      <c r="I16" s="574"/>
      <c r="J16" s="574"/>
      <c r="K16" s="574"/>
      <c r="L16" s="574"/>
      <c r="M16" s="574"/>
      <c r="N16" s="574"/>
      <c r="O16" s="574"/>
      <c r="P16" s="574"/>
      <c r="Q16" s="537">
        <f t="shared" si="0"/>
        <v>0</v>
      </c>
      <c r="R16" s="537">
        <f t="shared" si="1"/>
        <v>0</v>
      </c>
    </row>
    <row r="17" spans="1:18" ht="15" x14ac:dyDescent="0.25">
      <c r="A17" s="13" t="s">
        <v>71</v>
      </c>
      <c r="B17" s="574"/>
      <c r="C17" s="574"/>
      <c r="D17" s="574"/>
      <c r="E17" s="574"/>
      <c r="F17" s="574"/>
      <c r="G17" s="574"/>
      <c r="H17" s="574"/>
      <c r="I17" s="574"/>
      <c r="J17" s="574"/>
      <c r="K17" s="574"/>
      <c r="L17" s="574"/>
      <c r="M17" s="574"/>
      <c r="N17" s="574"/>
      <c r="O17" s="574"/>
      <c r="P17" s="574"/>
      <c r="Q17" s="537">
        <f t="shared" si="0"/>
        <v>0</v>
      </c>
      <c r="R17" s="537">
        <f t="shared" si="1"/>
        <v>0</v>
      </c>
    </row>
    <row r="18" spans="1:18" ht="15.6" thickBot="1" x14ac:dyDescent="0.3">
      <c r="A18" s="13" t="s">
        <v>45</v>
      </c>
      <c r="B18" s="536">
        <f t="shared" ref="B18:R18" si="2">SUM(B6:B17)</f>
        <v>0</v>
      </c>
      <c r="C18" s="536">
        <f t="shared" si="2"/>
        <v>0</v>
      </c>
      <c r="D18" s="536">
        <f t="shared" si="2"/>
        <v>0</v>
      </c>
      <c r="E18" s="536">
        <f t="shared" si="2"/>
        <v>0</v>
      </c>
      <c r="F18" s="536">
        <f t="shared" si="2"/>
        <v>0</v>
      </c>
      <c r="G18" s="536">
        <f t="shared" si="2"/>
        <v>0</v>
      </c>
      <c r="H18" s="536">
        <f t="shared" si="2"/>
        <v>0</v>
      </c>
      <c r="I18" s="536">
        <f t="shared" si="2"/>
        <v>0</v>
      </c>
      <c r="J18" s="536">
        <f t="shared" si="2"/>
        <v>0</v>
      </c>
      <c r="K18" s="536">
        <f t="shared" si="2"/>
        <v>0</v>
      </c>
      <c r="L18" s="536">
        <f t="shared" si="2"/>
        <v>0</v>
      </c>
      <c r="M18" s="536">
        <f t="shared" si="2"/>
        <v>0</v>
      </c>
      <c r="N18" s="536">
        <f t="shared" si="2"/>
        <v>0</v>
      </c>
      <c r="O18" s="536">
        <f t="shared" si="2"/>
        <v>0</v>
      </c>
      <c r="P18" s="536">
        <f t="shared" si="2"/>
        <v>0</v>
      </c>
      <c r="Q18" s="536">
        <f t="shared" si="2"/>
        <v>0</v>
      </c>
      <c r="R18" s="536">
        <f t="shared" si="2"/>
        <v>0</v>
      </c>
    </row>
    <row r="19" spans="1:18" ht="15.6" thickTop="1" x14ac:dyDescent="0.25">
      <c r="A19" s="13"/>
      <c r="B19" s="50"/>
      <c r="C19" s="50"/>
      <c r="D19" s="50"/>
      <c r="E19" s="50"/>
      <c r="F19" s="50"/>
      <c r="G19" s="50"/>
      <c r="H19" s="50"/>
      <c r="I19" s="50"/>
      <c r="J19" s="50"/>
      <c r="K19" s="50"/>
      <c r="L19" s="50"/>
      <c r="M19" s="50"/>
      <c r="N19" s="50"/>
      <c r="O19" s="50"/>
      <c r="P19" s="50"/>
      <c r="Q19" s="50"/>
      <c r="R19" s="50"/>
    </row>
    <row r="20" spans="1:18" ht="15" x14ac:dyDescent="0.25">
      <c r="A20" s="17" t="s">
        <v>46</v>
      </c>
      <c r="B20" s="16"/>
      <c r="C20" s="16"/>
      <c r="D20" s="16"/>
      <c r="E20" s="16"/>
      <c r="F20" s="16"/>
      <c r="G20" s="16"/>
      <c r="H20" s="16"/>
      <c r="I20" s="16"/>
      <c r="J20" s="16"/>
      <c r="K20" s="16"/>
      <c r="L20" s="16"/>
      <c r="M20" s="16"/>
      <c r="N20" s="16"/>
      <c r="O20" s="16"/>
      <c r="P20" s="16"/>
      <c r="Q20" s="16"/>
      <c r="R20" s="16"/>
    </row>
    <row r="21" spans="1:18" ht="15" x14ac:dyDescent="0.25">
      <c r="A21" s="13" t="s">
        <v>61</v>
      </c>
      <c r="B21" s="575">
        <f>+B6</f>
        <v>0</v>
      </c>
      <c r="C21" s="575">
        <f t="shared" ref="C21:R21" si="3">+C6</f>
        <v>0</v>
      </c>
      <c r="D21" s="575">
        <f t="shared" si="3"/>
        <v>0</v>
      </c>
      <c r="E21" s="575">
        <f t="shared" si="3"/>
        <v>0</v>
      </c>
      <c r="F21" s="537">
        <f t="shared" si="3"/>
        <v>0</v>
      </c>
      <c r="G21" s="537">
        <f t="shared" si="3"/>
        <v>0</v>
      </c>
      <c r="H21" s="537">
        <f t="shared" si="3"/>
        <v>0</v>
      </c>
      <c r="I21" s="537">
        <f t="shared" si="3"/>
        <v>0</v>
      </c>
      <c r="J21" s="537">
        <f t="shared" si="3"/>
        <v>0</v>
      </c>
      <c r="K21" s="537">
        <f t="shared" si="3"/>
        <v>0</v>
      </c>
      <c r="L21" s="537">
        <f t="shared" si="3"/>
        <v>0</v>
      </c>
      <c r="M21" s="537">
        <f t="shared" si="3"/>
        <v>0</v>
      </c>
      <c r="N21" s="537">
        <f t="shared" si="3"/>
        <v>0</v>
      </c>
      <c r="O21" s="537">
        <f t="shared" si="3"/>
        <v>0</v>
      </c>
      <c r="P21" s="537">
        <f t="shared" si="3"/>
        <v>0</v>
      </c>
      <c r="Q21" s="537">
        <f t="shared" si="3"/>
        <v>0</v>
      </c>
      <c r="R21" s="537">
        <f t="shared" si="3"/>
        <v>0</v>
      </c>
    </row>
    <row r="22" spans="1:18" ht="15" x14ac:dyDescent="0.25">
      <c r="A22" s="13" t="s">
        <v>62</v>
      </c>
      <c r="B22" s="575">
        <f t="shared" ref="B22:B32" si="4">+B21+B7</f>
        <v>0</v>
      </c>
      <c r="C22" s="575">
        <f t="shared" ref="C22:C32" si="5">+C21+C7</f>
        <v>0</v>
      </c>
      <c r="D22" s="575">
        <f t="shared" ref="D22:D32" si="6">+D21+D7</f>
        <v>0</v>
      </c>
      <c r="E22" s="575">
        <f t="shared" ref="E22:E32" si="7">+E21+E7</f>
        <v>0</v>
      </c>
      <c r="F22" s="537">
        <f t="shared" ref="F22:F32" si="8">+F21+F7</f>
        <v>0</v>
      </c>
      <c r="G22" s="537">
        <f t="shared" ref="G22:G32" si="9">+G21+G7</f>
        <v>0</v>
      </c>
      <c r="H22" s="537">
        <f t="shared" ref="H22:H32" si="10">+H21+H7</f>
        <v>0</v>
      </c>
      <c r="I22" s="537">
        <f t="shared" ref="I22:I32" si="11">+I21+I7</f>
        <v>0</v>
      </c>
      <c r="J22" s="537">
        <f t="shared" ref="J22:J32" si="12">+J21+J7</f>
        <v>0</v>
      </c>
      <c r="K22" s="537">
        <f t="shared" ref="K22:K32" si="13">+K21+K7</f>
        <v>0</v>
      </c>
      <c r="L22" s="537">
        <f t="shared" ref="L22:L32" si="14">+L21+L7</f>
        <v>0</v>
      </c>
      <c r="M22" s="537">
        <f t="shared" ref="M22:M32" si="15">+M21+M7</f>
        <v>0</v>
      </c>
      <c r="N22" s="537">
        <f t="shared" ref="N22:N32" si="16">+N21+N7</f>
        <v>0</v>
      </c>
      <c r="O22" s="537">
        <f t="shared" ref="O22:O32" si="17">+O21+O7</f>
        <v>0</v>
      </c>
      <c r="P22" s="537">
        <f t="shared" ref="P22:P32" si="18">+P21+P7</f>
        <v>0</v>
      </c>
      <c r="Q22" s="537">
        <f t="shared" ref="Q22:Q32" si="19">+Q21+Q7</f>
        <v>0</v>
      </c>
      <c r="R22" s="537">
        <f t="shared" ref="R22:R32" si="20">+R21+R7</f>
        <v>0</v>
      </c>
    </row>
    <row r="23" spans="1:18" ht="15" x14ac:dyDescent="0.25">
      <c r="A23" s="13" t="s">
        <v>63</v>
      </c>
      <c r="B23" s="575">
        <f t="shared" si="4"/>
        <v>0</v>
      </c>
      <c r="C23" s="575">
        <f t="shared" si="5"/>
        <v>0</v>
      </c>
      <c r="D23" s="575">
        <f t="shared" si="6"/>
        <v>0</v>
      </c>
      <c r="E23" s="575">
        <f t="shared" si="7"/>
        <v>0</v>
      </c>
      <c r="F23" s="537">
        <f t="shared" si="8"/>
        <v>0</v>
      </c>
      <c r="G23" s="537">
        <f t="shared" si="9"/>
        <v>0</v>
      </c>
      <c r="H23" s="537">
        <f t="shared" si="10"/>
        <v>0</v>
      </c>
      <c r="I23" s="537">
        <f t="shared" si="11"/>
        <v>0</v>
      </c>
      <c r="J23" s="537">
        <f t="shared" si="12"/>
        <v>0</v>
      </c>
      <c r="K23" s="537">
        <f t="shared" si="13"/>
        <v>0</v>
      </c>
      <c r="L23" s="537">
        <f t="shared" si="14"/>
        <v>0</v>
      </c>
      <c r="M23" s="537">
        <f t="shared" si="15"/>
        <v>0</v>
      </c>
      <c r="N23" s="537">
        <f t="shared" si="16"/>
        <v>0</v>
      </c>
      <c r="O23" s="537">
        <f t="shared" si="17"/>
        <v>0</v>
      </c>
      <c r="P23" s="537">
        <f t="shared" si="18"/>
        <v>0</v>
      </c>
      <c r="Q23" s="537">
        <f t="shared" si="19"/>
        <v>0</v>
      </c>
      <c r="R23" s="537">
        <f t="shared" si="20"/>
        <v>0</v>
      </c>
    </row>
    <row r="24" spans="1:18" ht="15" x14ac:dyDescent="0.25">
      <c r="A24" s="13" t="s">
        <v>64</v>
      </c>
      <c r="B24" s="575">
        <f t="shared" si="4"/>
        <v>0</v>
      </c>
      <c r="C24" s="575">
        <f t="shared" si="5"/>
        <v>0</v>
      </c>
      <c r="D24" s="575">
        <f t="shared" si="6"/>
        <v>0</v>
      </c>
      <c r="E24" s="575">
        <f t="shared" si="7"/>
        <v>0</v>
      </c>
      <c r="F24" s="537">
        <f t="shared" si="8"/>
        <v>0</v>
      </c>
      <c r="G24" s="537">
        <f t="shared" si="9"/>
        <v>0</v>
      </c>
      <c r="H24" s="537">
        <f t="shared" si="10"/>
        <v>0</v>
      </c>
      <c r="I24" s="537">
        <f t="shared" si="11"/>
        <v>0</v>
      </c>
      <c r="J24" s="537">
        <f t="shared" si="12"/>
        <v>0</v>
      </c>
      <c r="K24" s="537">
        <f t="shared" si="13"/>
        <v>0</v>
      </c>
      <c r="L24" s="537">
        <f t="shared" si="14"/>
        <v>0</v>
      </c>
      <c r="M24" s="537">
        <f t="shared" si="15"/>
        <v>0</v>
      </c>
      <c r="N24" s="537">
        <f t="shared" si="16"/>
        <v>0</v>
      </c>
      <c r="O24" s="537">
        <f t="shared" si="17"/>
        <v>0</v>
      </c>
      <c r="P24" s="537">
        <f t="shared" si="18"/>
        <v>0</v>
      </c>
      <c r="Q24" s="537">
        <f t="shared" si="19"/>
        <v>0</v>
      </c>
      <c r="R24" s="537">
        <f t="shared" si="20"/>
        <v>0</v>
      </c>
    </row>
    <row r="25" spans="1:18" ht="15" x14ac:dyDescent="0.25">
      <c r="A25" s="13" t="s">
        <v>43</v>
      </c>
      <c r="B25" s="575">
        <f t="shared" si="4"/>
        <v>0</v>
      </c>
      <c r="C25" s="575">
        <f t="shared" si="5"/>
        <v>0</v>
      </c>
      <c r="D25" s="575">
        <f t="shared" si="6"/>
        <v>0</v>
      </c>
      <c r="E25" s="575">
        <f t="shared" si="7"/>
        <v>0</v>
      </c>
      <c r="F25" s="537">
        <f t="shared" si="8"/>
        <v>0</v>
      </c>
      <c r="G25" s="537">
        <f t="shared" si="9"/>
        <v>0</v>
      </c>
      <c r="H25" s="537">
        <f t="shared" si="10"/>
        <v>0</v>
      </c>
      <c r="I25" s="537">
        <f t="shared" si="11"/>
        <v>0</v>
      </c>
      <c r="J25" s="537">
        <f t="shared" si="12"/>
        <v>0</v>
      </c>
      <c r="K25" s="537">
        <f t="shared" si="13"/>
        <v>0</v>
      </c>
      <c r="L25" s="537">
        <f t="shared" si="14"/>
        <v>0</v>
      </c>
      <c r="M25" s="537">
        <f t="shared" si="15"/>
        <v>0</v>
      </c>
      <c r="N25" s="537">
        <f t="shared" si="16"/>
        <v>0</v>
      </c>
      <c r="O25" s="537">
        <f t="shared" si="17"/>
        <v>0</v>
      </c>
      <c r="P25" s="537">
        <f t="shared" si="18"/>
        <v>0</v>
      </c>
      <c r="Q25" s="537">
        <f t="shared" si="19"/>
        <v>0</v>
      </c>
      <c r="R25" s="537">
        <f t="shared" si="20"/>
        <v>0</v>
      </c>
    </row>
    <row r="26" spans="1:18" ht="15" x14ac:dyDescent="0.25">
      <c r="A26" s="13" t="s">
        <v>65</v>
      </c>
      <c r="B26" s="575">
        <f t="shared" si="4"/>
        <v>0</v>
      </c>
      <c r="C26" s="575">
        <f t="shared" si="5"/>
        <v>0</v>
      </c>
      <c r="D26" s="575">
        <f t="shared" si="6"/>
        <v>0</v>
      </c>
      <c r="E26" s="575">
        <f t="shared" si="7"/>
        <v>0</v>
      </c>
      <c r="F26" s="537">
        <f t="shared" si="8"/>
        <v>0</v>
      </c>
      <c r="G26" s="537">
        <f t="shared" si="9"/>
        <v>0</v>
      </c>
      <c r="H26" s="537">
        <f t="shared" si="10"/>
        <v>0</v>
      </c>
      <c r="I26" s="537">
        <f t="shared" si="11"/>
        <v>0</v>
      </c>
      <c r="J26" s="537">
        <f t="shared" si="12"/>
        <v>0</v>
      </c>
      <c r="K26" s="537">
        <f t="shared" si="13"/>
        <v>0</v>
      </c>
      <c r="L26" s="537">
        <f t="shared" si="14"/>
        <v>0</v>
      </c>
      <c r="M26" s="537">
        <f t="shared" si="15"/>
        <v>0</v>
      </c>
      <c r="N26" s="537">
        <f t="shared" si="16"/>
        <v>0</v>
      </c>
      <c r="O26" s="537">
        <f t="shared" si="17"/>
        <v>0</v>
      </c>
      <c r="P26" s="537">
        <f t="shared" si="18"/>
        <v>0</v>
      </c>
      <c r="Q26" s="537">
        <f t="shared" si="19"/>
        <v>0</v>
      </c>
      <c r="R26" s="537">
        <f t="shared" si="20"/>
        <v>0</v>
      </c>
    </row>
    <row r="27" spans="1:18" ht="15" x14ac:dyDescent="0.25">
      <c r="A27" s="13" t="s">
        <v>66</v>
      </c>
      <c r="B27" s="575">
        <f t="shared" si="4"/>
        <v>0</v>
      </c>
      <c r="C27" s="575">
        <f t="shared" si="5"/>
        <v>0</v>
      </c>
      <c r="D27" s="575">
        <f t="shared" si="6"/>
        <v>0</v>
      </c>
      <c r="E27" s="575">
        <f t="shared" si="7"/>
        <v>0</v>
      </c>
      <c r="F27" s="537">
        <f t="shared" si="8"/>
        <v>0</v>
      </c>
      <c r="G27" s="537">
        <f t="shared" si="9"/>
        <v>0</v>
      </c>
      <c r="H27" s="537">
        <f t="shared" si="10"/>
        <v>0</v>
      </c>
      <c r="I27" s="537">
        <f t="shared" si="11"/>
        <v>0</v>
      </c>
      <c r="J27" s="537">
        <f t="shared" si="12"/>
        <v>0</v>
      </c>
      <c r="K27" s="537">
        <f t="shared" si="13"/>
        <v>0</v>
      </c>
      <c r="L27" s="537">
        <f t="shared" si="14"/>
        <v>0</v>
      </c>
      <c r="M27" s="537">
        <f t="shared" si="15"/>
        <v>0</v>
      </c>
      <c r="N27" s="537">
        <f t="shared" si="16"/>
        <v>0</v>
      </c>
      <c r="O27" s="537">
        <f t="shared" si="17"/>
        <v>0</v>
      </c>
      <c r="P27" s="537">
        <f t="shared" si="18"/>
        <v>0</v>
      </c>
      <c r="Q27" s="537">
        <f t="shared" si="19"/>
        <v>0</v>
      </c>
      <c r="R27" s="537">
        <f t="shared" si="20"/>
        <v>0</v>
      </c>
    </row>
    <row r="28" spans="1:18" ht="15" x14ac:dyDescent="0.25">
      <c r="A28" s="13" t="s">
        <v>67</v>
      </c>
      <c r="B28" s="575">
        <f t="shared" si="4"/>
        <v>0</v>
      </c>
      <c r="C28" s="575">
        <f t="shared" si="5"/>
        <v>0</v>
      </c>
      <c r="D28" s="575">
        <f t="shared" si="6"/>
        <v>0</v>
      </c>
      <c r="E28" s="575">
        <f t="shared" si="7"/>
        <v>0</v>
      </c>
      <c r="F28" s="537">
        <f t="shared" si="8"/>
        <v>0</v>
      </c>
      <c r="G28" s="537">
        <f t="shared" si="9"/>
        <v>0</v>
      </c>
      <c r="H28" s="537">
        <f t="shared" si="10"/>
        <v>0</v>
      </c>
      <c r="I28" s="537">
        <f t="shared" si="11"/>
        <v>0</v>
      </c>
      <c r="J28" s="537">
        <f t="shared" si="12"/>
        <v>0</v>
      </c>
      <c r="K28" s="537">
        <f t="shared" si="13"/>
        <v>0</v>
      </c>
      <c r="L28" s="537">
        <f t="shared" si="14"/>
        <v>0</v>
      </c>
      <c r="M28" s="537">
        <f t="shared" si="15"/>
        <v>0</v>
      </c>
      <c r="N28" s="537">
        <f t="shared" si="16"/>
        <v>0</v>
      </c>
      <c r="O28" s="537">
        <f t="shared" si="17"/>
        <v>0</v>
      </c>
      <c r="P28" s="537">
        <f t="shared" si="18"/>
        <v>0</v>
      </c>
      <c r="Q28" s="537">
        <f t="shared" si="19"/>
        <v>0</v>
      </c>
      <c r="R28" s="537">
        <f t="shared" si="20"/>
        <v>0</v>
      </c>
    </row>
    <row r="29" spans="1:18" ht="15" x14ac:dyDescent="0.25">
      <c r="A29" s="13" t="s">
        <v>68</v>
      </c>
      <c r="B29" s="575">
        <f t="shared" si="4"/>
        <v>0</v>
      </c>
      <c r="C29" s="575">
        <f t="shared" si="5"/>
        <v>0</v>
      </c>
      <c r="D29" s="575">
        <f t="shared" si="6"/>
        <v>0</v>
      </c>
      <c r="E29" s="575">
        <f t="shared" si="7"/>
        <v>0</v>
      </c>
      <c r="F29" s="537">
        <f t="shared" si="8"/>
        <v>0</v>
      </c>
      <c r="G29" s="537">
        <f t="shared" si="9"/>
        <v>0</v>
      </c>
      <c r="H29" s="537">
        <f t="shared" si="10"/>
        <v>0</v>
      </c>
      <c r="I29" s="537">
        <f t="shared" si="11"/>
        <v>0</v>
      </c>
      <c r="J29" s="537">
        <f t="shared" si="12"/>
        <v>0</v>
      </c>
      <c r="K29" s="537">
        <f t="shared" si="13"/>
        <v>0</v>
      </c>
      <c r="L29" s="537">
        <f t="shared" si="14"/>
        <v>0</v>
      </c>
      <c r="M29" s="537">
        <f t="shared" si="15"/>
        <v>0</v>
      </c>
      <c r="N29" s="537">
        <f t="shared" si="16"/>
        <v>0</v>
      </c>
      <c r="O29" s="537">
        <f t="shared" si="17"/>
        <v>0</v>
      </c>
      <c r="P29" s="537">
        <f t="shared" si="18"/>
        <v>0</v>
      </c>
      <c r="Q29" s="537">
        <f t="shared" si="19"/>
        <v>0</v>
      </c>
      <c r="R29" s="537">
        <f t="shared" si="20"/>
        <v>0</v>
      </c>
    </row>
    <row r="30" spans="1:18" ht="15" x14ac:dyDescent="0.25">
      <c r="A30" s="13" t="s">
        <v>69</v>
      </c>
      <c r="B30" s="575">
        <f t="shared" si="4"/>
        <v>0</v>
      </c>
      <c r="C30" s="575">
        <f t="shared" si="5"/>
        <v>0</v>
      </c>
      <c r="D30" s="575">
        <f t="shared" si="6"/>
        <v>0</v>
      </c>
      <c r="E30" s="575">
        <f t="shared" si="7"/>
        <v>0</v>
      </c>
      <c r="F30" s="537">
        <f t="shared" si="8"/>
        <v>0</v>
      </c>
      <c r="G30" s="537">
        <f t="shared" si="9"/>
        <v>0</v>
      </c>
      <c r="H30" s="537">
        <f t="shared" si="10"/>
        <v>0</v>
      </c>
      <c r="I30" s="537">
        <f t="shared" si="11"/>
        <v>0</v>
      </c>
      <c r="J30" s="537">
        <f t="shared" si="12"/>
        <v>0</v>
      </c>
      <c r="K30" s="537">
        <f t="shared" si="13"/>
        <v>0</v>
      </c>
      <c r="L30" s="537">
        <f t="shared" si="14"/>
        <v>0</v>
      </c>
      <c r="M30" s="537">
        <f t="shared" si="15"/>
        <v>0</v>
      </c>
      <c r="N30" s="537">
        <f t="shared" si="16"/>
        <v>0</v>
      </c>
      <c r="O30" s="537">
        <f t="shared" si="17"/>
        <v>0</v>
      </c>
      <c r="P30" s="537">
        <f t="shared" si="18"/>
        <v>0</v>
      </c>
      <c r="Q30" s="537">
        <f t="shared" si="19"/>
        <v>0</v>
      </c>
      <c r="R30" s="537">
        <f t="shared" si="20"/>
        <v>0</v>
      </c>
    </row>
    <row r="31" spans="1:18" ht="15" x14ac:dyDescent="0.25">
      <c r="A31" s="13" t="s">
        <v>70</v>
      </c>
      <c r="B31" s="575">
        <f t="shared" si="4"/>
        <v>0</v>
      </c>
      <c r="C31" s="575">
        <f t="shared" si="5"/>
        <v>0</v>
      </c>
      <c r="D31" s="575">
        <f t="shared" si="6"/>
        <v>0</v>
      </c>
      <c r="E31" s="575">
        <f t="shared" si="7"/>
        <v>0</v>
      </c>
      <c r="F31" s="537">
        <f t="shared" si="8"/>
        <v>0</v>
      </c>
      <c r="G31" s="537">
        <f t="shared" si="9"/>
        <v>0</v>
      </c>
      <c r="H31" s="537">
        <f t="shared" si="10"/>
        <v>0</v>
      </c>
      <c r="I31" s="537">
        <f t="shared" si="11"/>
        <v>0</v>
      </c>
      <c r="J31" s="537">
        <f t="shared" si="12"/>
        <v>0</v>
      </c>
      <c r="K31" s="537">
        <f t="shared" si="13"/>
        <v>0</v>
      </c>
      <c r="L31" s="537">
        <f t="shared" si="14"/>
        <v>0</v>
      </c>
      <c r="M31" s="537">
        <f t="shared" si="15"/>
        <v>0</v>
      </c>
      <c r="N31" s="537">
        <f t="shared" si="16"/>
        <v>0</v>
      </c>
      <c r="O31" s="537">
        <f t="shared" si="17"/>
        <v>0</v>
      </c>
      <c r="P31" s="537">
        <f t="shared" si="18"/>
        <v>0</v>
      </c>
      <c r="Q31" s="537">
        <f t="shared" si="19"/>
        <v>0</v>
      </c>
      <c r="R31" s="537">
        <f t="shared" si="20"/>
        <v>0</v>
      </c>
    </row>
    <row r="32" spans="1:18" ht="15" x14ac:dyDescent="0.25">
      <c r="A32" s="13" t="s">
        <v>71</v>
      </c>
      <c r="B32" s="575">
        <f t="shared" si="4"/>
        <v>0</v>
      </c>
      <c r="C32" s="575">
        <f t="shared" si="5"/>
        <v>0</v>
      </c>
      <c r="D32" s="575">
        <f t="shared" si="6"/>
        <v>0</v>
      </c>
      <c r="E32" s="575">
        <f t="shared" si="7"/>
        <v>0</v>
      </c>
      <c r="F32" s="537">
        <f t="shared" si="8"/>
        <v>0</v>
      </c>
      <c r="G32" s="537">
        <f t="shared" si="9"/>
        <v>0</v>
      </c>
      <c r="H32" s="537">
        <f t="shared" si="10"/>
        <v>0</v>
      </c>
      <c r="I32" s="537">
        <f t="shared" si="11"/>
        <v>0</v>
      </c>
      <c r="J32" s="537">
        <f t="shared" si="12"/>
        <v>0</v>
      </c>
      <c r="K32" s="537">
        <f t="shared" si="13"/>
        <v>0</v>
      </c>
      <c r="L32" s="537">
        <f t="shared" si="14"/>
        <v>0</v>
      </c>
      <c r="M32" s="537">
        <f t="shared" si="15"/>
        <v>0</v>
      </c>
      <c r="N32" s="537">
        <f t="shared" si="16"/>
        <v>0</v>
      </c>
      <c r="O32" s="537">
        <f t="shared" si="17"/>
        <v>0</v>
      </c>
      <c r="P32" s="537">
        <f t="shared" si="18"/>
        <v>0</v>
      </c>
      <c r="Q32" s="537">
        <f t="shared" si="19"/>
        <v>0</v>
      </c>
      <c r="R32" s="537">
        <f t="shared" si="20"/>
        <v>0</v>
      </c>
    </row>
    <row r="33" spans="1:18" x14ac:dyDescent="0.25">
      <c r="A33" s="2"/>
      <c r="B33" s="1"/>
      <c r="C33" s="1"/>
      <c r="D33" s="1"/>
      <c r="E33" s="1"/>
      <c r="F33" s="1"/>
      <c r="G33" s="1"/>
      <c r="H33" s="1"/>
      <c r="I33" s="1"/>
      <c r="J33" s="1"/>
      <c r="K33" s="1"/>
      <c r="L33" s="1"/>
      <c r="M33" s="1"/>
      <c r="N33" s="1"/>
      <c r="O33" s="1"/>
      <c r="P33" s="1"/>
      <c r="Q33" s="1"/>
      <c r="R33" s="1"/>
    </row>
    <row r="34" spans="1:18" x14ac:dyDescent="0.25">
      <c r="A34" s="2"/>
      <c r="B34" s="1"/>
      <c r="C34" s="1"/>
      <c r="D34" s="1"/>
      <c r="E34" s="1"/>
      <c r="F34" s="1"/>
      <c r="G34" s="1"/>
      <c r="H34" s="1"/>
      <c r="I34" s="1"/>
      <c r="J34" s="1"/>
      <c r="K34" s="1"/>
      <c r="L34" s="1"/>
      <c r="M34" s="1"/>
      <c r="N34" s="1"/>
      <c r="O34" s="1"/>
      <c r="P34" s="1"/>
      <c r="Q34" s="1"/>
      <c r="R34" s="1"/>
    </row>
    <row r="35" spans="1:18" x14ac:dyDescent="0.25">
      <c r="A35" s="2"/>
      <c r="B35" s="1"/>
      <c r="C35" s="1"/>
      <c r="D35" s="1"/>
      <c r="E35" s="1"/>
      <c r="F35" s="1"/>
      <c r="G35" s="1"/>
      <c r="H35" s="1"/>
      <c r="I35" s="1"/>
      <c r="J35" s="1"/>
      <c r="K35" s="1"/>
      <c r="L35" s="1"/>
      <c r="M35" s="1"/>
      <c r="N35" s="1"/>
      <c r="O35" s="1"/>
      <c r="P35" s="1"/>
      <c r="Q35" s="1"/>
      <c r="R35" s="1"/>
    </row>
    <row r="36" spans="1:18" x14ac:dyDescent="0.25">
      <c r="A36" s="2"/>
      <c r="B36" s="1"/>
      <c r="C36" s="1"/>
      <c r="D36" s="1"/>
      <c r="E36" s="1"/>
      <c r="F36" s="1"/>
      <c r="G36" s="1"/>
      <c r="H36" s="1"/>
      <c r="I36" s="1"/>
      <c r="J36" s="1"/>
      <c r="K36" s="1"/>
      <c r="L36" s="1"/>
      <c r="M36" s="1"/>
      <c r="N36" s="1"/>
      <c r="O36" s="1"/>
      <c r="P36" s="1"/>
      <c r="Q36" s="1"/>
      <c r="R36" s="1"/>
    </row>
    <row r="37" spans="1:18" x14ac:dyDescent="0.25">
      <c r="A37" s="2"/>
      <c r="B37" s="1"/>
      <c r="C37" s="1"/>
      <c r="D37" s="1"/>
      <c r="E37" s="1"/>
      <c r="F37" s="1"/>
      <c r="G37" s="1"/>
      <c r="H37" s="1"/>
      <c r="I37" s="1"/>
      <c r="J37" s="1"/>
      <c r="K37" s="1"/>
      <c r="L37" s="1"/>
      <c r="M37" s="1"/>
      <c r="N37" s="1"/>
      <c r="O37" s="1"/>
      <c r="P37" s="1"/>
      <c r="Q37" s="1"/>
      <c r="R37" s="1"/>
    </row>
    <row r="38" spans="1:18" x14ac:dyDescent="0.25">
      <c r="A38" s="2"/>
      <c r="B38" s="1"/>
      <c r="C38" s="1"/>
      <c r="D38" s="1"/>
      <c r="E38" s="1"/>
      <c r="F38" s="1"/>
      <c r="G38" s="1"/>
      <c r="H38" s="1"/>
      <c r="I38" s="1"/>
      <c r="J38" s="1"/>
      <c r="K38" s="1"/>
      <c r="L38" s="1"/>
      <c r="M38" s="1"/>
      <c r="N38" s="1"/>
      <c r="O38" s="1"/>
      <c r="P38" s="1"/>
      <c r="Q38" s="1"/>
      <c r="R38" s="1"/>
    </row>
    <row r="39" spans="1:18" x14ac:dyDescent="0.25">
      <c r="A39" s="2"/>
      <c r="B39" s="1"/>
      <c r="C39" s="1"/>
      <c r="D39" s="1"/>
      <c r="E39" s="1"/>
      <c r="F39" s="1"/>
      <c r="G39" s="1"/>
      <c r="H39" s="1"/>
      <c r="I39" s="1"/>
      <c r="J39" s="1"/>
      <c r="K39" s="1"/>
      <c r="L39" s="1"/>
      <c r="M39" s="1"/>
      <c r="N39" s="1"/>
      <c r="O39" s="1"/>
      <c r="P39" s="1"/>
      <c r="Q39" s="1"/>
      <c r="R39" s="1"/>
    </row>
    <row r="40" spans="1:18" x14ac:dyDescent="0.25">
      <c r="A40" s="2"/>
      <c r="B40" s="1"/>
      <c r="C40" s="1"/>
      <c r="D40" s="1"/>
      <c r="E40" s="1"/>
      <c r="F40" s="1"/>
      <c r="G40" s="1"/>
      <c r="H40" s="1"/>
      <c r="I40" s="1"/>
      <c r="J40" s="1"/>
      <c r="K40" s="1"/>
      <c r="L40" s="1"/>
      <c r="M40" s="1"/>
      <c r="N40" s="1"/>
      <c r="O40" s="1"/>
      <c r="P40" s="1"/>
      <c r="Q40" s="1"/>
      <c r="R40" s="1"/>
    </row>
    <row r="41" spans="1:18" x14ac:dyDescent="0.25">
      <c r="A41" s="2"/>
      <c r="B41" s="1"/>
      <c r="C41" s="1"/>
      <c r="D41" s="1"/>
      <c r="E41" s="1"/>
      <c r="F41" s="1"/>
      <c r="G41" s="1"/>
      <c r="H41" s="1"/>
      <c r="I41" s="1"/>
      <c r="J41" s="1"/>
      <c r="K41" s="1"/>
      <c r="L41" s="1"/>
      <c r="M41" s="1"/>
      <c r="N41" s="1"/>
      <c r="O41" s="1"/>
      <c r="P41" s="1"/>
      <c r="Q41" s="1"/>
      <c r="R41" s="1"/>
    </row>
    <row r="42" spans="1:18" x14ac:dyDescent="0.25">
      <c r="A42" s="2"/>
      <c r="B42" s="1"/>
      <c r="C42" s="1"/>
      <c r="D42" s="1"/>
      <c r="E42" s="1"/>
      <c r="F42" s="1"/>
      <c r="G42" s="1"/>
      <c r="H42" s="1"/>
      <c r="I42" s="1"/>
      <c r="J42" s="1"/>
      <c r="K42" s="1"/>
      <c r="L42" s="1"/>
      <c r="M42" s="1"/>
      <c r="N42" s="1"/>
      <c r="O42" s="1"/>
      <c r="P42" s="1"/>
      <c r="Q42" s="1"/>
      <c r="R42" s="1"/>
    </row>
    <row r="43" spans="1:18" x14ac:dyDescent="0.25">
      <c r="A43" s="2"/>
      <c r="B43" s="1"/>
      <c r="C43" s="1"/>
      <c r="D43" s="1"/>
      <c r="E43" s="1"/>
      <c r="F43" s="1"/>
      <c r="G43" s="1"/>
      <c r="H43" s="1"/>
      <c r="I43" s="1"/>
      <c r="J43" s="1"/>
      <c r="K43" s="1"/>
      <c r="L43" s="1"/>
      <c r="M43" s="1"/>
      <c r="N43" s="1"/>
      <c r="O43" s="1"/>
      <c r="P43" s="1"/>
      <c r="Q43" s="1"/>
      <c r="R43" s="1"/>
    </row>
    <row r="44" spans="1:18" x14ac:dyDescent="0.25">
      <c r="A44" s="2"/>
      <c r="B44" s="1"/>
      <c r="C44" s="1"/>
      <c r="D44" s="1"/>
      <c r="E44" s="1"/>
      <c r="F44" s="1"/>
      <c r="G44" s="1"/>
      <c r="H44" s="1"/>
      <c r="I44" s="1"/>
      <c r="J44" s="1"/>
      <c r="K44" s="1"/>
      <c r="L44" s="1"/>
      <c r="M44" s="1"/>
      <c r="N44" s="1"/>
      <c r="O44" s="1"/>
      <c r="P44" s="1"/>
      <c r="Q44" s="1"/>
      <c r="R44" s="1"/>
    </row>
    <row r="45" spans="1:18" x14ac:dyDescent="0.25">
      <c r="A45" s="2"/>
      <c r="B45" s="1"/>
      <c r="C45" s="1"/>
      <c r="D45" s="1"/>
      <c r="E45" s="1"/>
      <c r="F45" s="1"/>
      <c r="G45" s="1"/>
      <c r="H45" s="1"/>
      <c r="I45" s="1"/>
      <c r="J45" s="1"/>
      <c r="K45" s="1"/>
      <c r="L45" s="1"/>
      <c r="M45" s="1"/>
      <c r="N45" s="1"/>
      <c r="O45" s="1"/>
      <c r="P45" s="1"/>
      <c r="Q45" s="1"/>
      <c r="R45" s="1"/>
    </row>
    <row r="46" spans="1:18" x14ac:dyDescent="0.25">
      <c r="A46" s="2"/>
      <c r="B46" s="1"/>
      <c r="C46" s="1"/>
      <c r="D46" s="1"/>
      <c r="E46" s="1"/>
      <c r="F46" s="1"/>
      <c r="G46" s="1"/>
      <c r="H46" s="1"/>
      <c r="I46" s="1"/>
      <c r="J46" s="1"/>
      <c r="K46" s="1"/>
      <c r="L46" s="1"/>
      <c r="M46" s="1"/>
      <c r="N46" s="1"/>
      <c r="O46" s="1"/>
      <c r="P46" s="1"/>
      <c r="Q46" s="1"/>
      <c r="R46" s="1"/>
    </row>
    <row r="47" spans="1:18" x14ac:dyDescent="0.25">
      <c r="A47" s="2"/>
      <c r="B47" s="1"/>
      <c r="C47" s="1"/>
      <c r="D47" s="1"/>
      <c r="E47" s="1"/>
      <c r="F47" s="1"/>
      <c r="G47" s="1"/>
      <c r="H47" s="1"/>
      <c r="I47" s="1"/>
      <c r="J47" s="1"/>
      <c r="K47" s="1"/>
      <c r="L47" s="1"/>
      <c r="M47" s="1"/>
      <c r="N47" s="1"/>
      <c r="O47" s="1"/>
      <c r="P47" s="1"/>
      <c r="Q47" s="1"/>
      <c r="R47" s="1"/>
    </row>
    <row r="48" spans="1:18" x14ac:dyDescent="0.25">
      <c r="A48" s="2"/>
      <c r="B48" s="1"/>
      <c r="C48" s="1"/>
      <c r="D48" s="1"/>
      <c r="E48" s="1"/>
      <c r="F48" s="1"/>
      <c r="G48" s="1"/>
      <c r="H48" s="1"/>
      <c r="I48" s="1"/>
      <c r="J48" s="1"/>
      <c r="K48" s="1"/>
      <c r="L48" s="1"/>
      <c r="M48" s="1"/>
      <c r="N48" s="1"/>
      <c r="O48" s="1"/>
      <c r="P48" s="1"/>
      <c r="Q48" s="1"/>
      <c r="R48" s="1"/>
    </row>
    <row r="49" spans="1:18" x14ac:dyDescent="0.25">
      <c r="A49" s="2"/>
      <c r="B49" s="1"/>
      <c r="C49" s="1"/>
      <c r="D49" s="1"/>
      <c r="E49" s="1"/>
      <c r="F49" s="1"/>
      <c r="G49" s="1"/>
      <c r="H49" s="1"/>
      <c r="I49" s="1"/>
      <c r="J49" s="1"/>
      <c r="K49" s="1"/>
      <c r="L49" s="1"/>
      <c r="M49" s="1"/>
      <c r="N49" s="1"/>
      <c r="O49" s="1"/>
      <c r="P49" s="1"/>
      <c r="Q49" s="1"/>
      <c r="R49" s="1"/>
    </row>
    <row r="50" spans="1:18" x14ac:dyDescent="0.25">
      <c r="A50" s="2"/>
      <c r="B50" s="1"/>
      <c r="C50" s="1"/>
      <c r="D50" s="1"/>
      <c r="E50" s="1"/>
      <c r="F50" s="1"/>
      <c r="G50" s="1"/>
      <c r="H50" s="1"/>
      <c r="I50" s="1"/>
      <c r="J50" s="1"/>
      <c r="K50" s="1"/>
      <c r="L50" s="1"/>
      <c r="M50" s="1"/>
      <c r="N50" s="1"/>
      <c r="O50" s="1"/>
      <c r="P50" s="1"/>
      <c r="Q50" s="1"/>
      <c r="R50" s="1"/>
    </row>
  </sheetData>
  <sheetProtection sheet="1" objects="1" scenarios="1" formatCells="0" formatColumns="0" selectLockedCells="1"/>
  <mergeCells count="2">
    <mergeCell ref="A2:C2"/>
    <mergeCell ref="A1:R1"/>
  </mergeCells>
  <phoneticPr fontId="2" type="noConversion"/>
  <printOptions gridLines="1"/>
  <pageMargins left="0.35433070866141736" right="0.31496062992125984" top="0.98425196850393704" bottom="0.98425196850393704" header="0.51181102362204722" footer="0.51181102362204722"/>
  <pageSetup paperSize="9" scale="55" orientation="landscape" horizontalDpi="300" verticalDpi="300" r:id="rId1"/>
  <headerFooter alignWithMargins="0">
    <oddHeader>&amp;C&amp;"Arial,Bold"&amp;12Monthly Budget</oddHeader>
    <oddFooter>&amp;L&amp;F
&amp;A&amp;R&amp;D &amp;T</oddFooter>
  </headerFooter>
  <ignoredErrors>
    <ignoredError sqref="Q6:Q17"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410"/>
  <sheetViews>
    <sheetView workbookViewId="0">
      <selection activeCell="C5" sqref="C5"/>
    </sheetView>
  </sheetViews>
  <sheetFormatPr defaultColWidth="8.88671875" defaultRowHeight="15" x14ac:dyDescent="0.25"/>
  <cols>
    <col min="1" max="1" width="11.109375" style="116" customWidth="1"/>
    <col min="2" max="2" width="9.44140625" style="95" customWidth="1"/>
    <col min="3" max="3" width="36.77734375" style="117" customWidth="1"/>
    <col min="4" max="5" width="13.109375" style="95" customWidth="1"/>
    <col min="6" max="6" width="13.109375" style="83" customWidth="1"/>
    <col min="7" max="93" width="8.88671875" style="96" customWidth="1"/>
    <col min="94" max="16384" width="8.88671875" style="75"/>
  </cols>
  <sheetData>
    <row r="1" spans="1:93" customFormat="1" ht="32.25" customHeight="1" x14ac:dyDescent="0.4">
      <c r="A1" s="578"/>
      <c r="B1" s="578"/>
      <c r="C1" s="578"/>
      <c r="D1" s="578"/>
      <c r="E1" s="578"/>
      <c r="F1" s="578"/>
      <c r="G1" s="274"/>
      <c r="H1" s="274"/>
      <c r="I1" s="274"/>
      <c r="J1" s="274"/>
      <c r="K1" s="274"/>
      <c r="L1" s="274"/>
      <c r="M1" s="274"/>
      <c r="N1" s="274"/>
      <c r="O1" s="274"/>
      <c r="P1" s="274"/>
      <c r="Q1" s="274"/>
    </row>
    <row r="2" spans="1:93" s="52" customFormat="1" ht="21" x14ac:dyDescent="0.4">
      <c r="A2" s="633" t="s">
        <v>85</v>
      </c>
      <c r="B2" s="634"/>
      <c r="C2" s="634"/>
      <c r="D2" s="634"/>
      <c r="E2" s="634"/>
      <c r="F2" s="635"/>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row>
    <row r="3" spans="1:93" s="56" customFormat="1" ht="15" customHeight="1" x14ac:dyDescent="0.3">
      <c r="A3" s="642" t="s">
        <v>86</v>
      </c>
      <c r="B3" s="643"/>
      <c r="C3" s="643"/>
      <c r="D3" s="643"/>
      <c r="E3" s="643"/>
      <c r="F3" s="64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row>
    <row r="4" spans="1:93" s="56" customFormat="1" ht="15" customHeight="1" x14ac:dyDescent="0.3">
      <c r="A4" s="98"/>
      <c r="B4" s="92"/>
      <c r="C4" s="99"/>
      <c r="D4" s="92"/>
      <c r="E4" s="92"/>
      <c r="F4" s="338"/>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row>
    <row r="5" spans="1:93" s="58" customFormat="1" ht="18" customHeight="1" x14ac:dyDescent="0.3">
      <c r="A5" s="390" t="s">
        <v>87</v>
      </c>
      <c r="B5" s="385"/>
      <c r="C5" s="391"/>
      <c r="D5" s="366"/>
      <c r="E5" s="366"/>
      <c r="F5" s="36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row>
    <row r="6" spans="1:93" s="101" customFormat="1" ht="18" customHeight="1" x14ac:dyDescent="0.3">
      <c r="A6" s="392" t="s">
        <v>0</v>
      </c>
      <c r="B6" s="393" t="s">
        <v>88</v>
      </c>
      <c r="C6" s="394" t="s">
        <v>89</v>
      </c>
      <c r="D6" s="393" t="s">
        <v>90</v>
      </c>
      <c r="E6" s="393" t="s">
        <v>91</v>
      </c>
      <c r="F6" s="342" t="s">
        <v>92</v>
      </c>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row>
    <row r="7" spans="1:93" s="103" customFormat="1" ht="18" customHeight="1" x14ac:dyDescent="0.3">
      <c r="A7" s="396"/>
      <c r="B7" s="397"/>
      <c r="C7" s="398"/>
      <c r="D7" s="339">
        <v>0</v>
      </c>
      <c r="E7" s="339">
        <v>0</v>
      </c>
      <c r="F7" s="342">
        <f>D7-E7</f>
        <v>0</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row>
    <row r="8" spans="1:93" s="66" customFormat="1" ht="18" customHeight="1" x14ac:dyDescent="0.3">
      <c r="A8" s="396"/>
      <c r="B8" s="397"/>
      <c r="C8" s="398"/>
      <c r="D8" s="339">
        <v>0</v>
      </c>
      <c r="E8" s="339">
        <v>0</v>
      </c>
      <c r="F8" s="395">
        <f t="shared" ref="F8:F39" si="0">F7+D8-E8</f>
        <v>0</v>
      </c>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row>
    <row r="9" spans="1:93" s="105" customFormat="1" ht="18" customHeight="1" x14ac:dyDescent="0.3">
      <c r="A9" s="396"/>
      <c r="B9" s="397"/>
      <c r="C9" s="398"/>
      <c r="D9" s="339">
        <v>0</v>
      </c>
      <c r="E9" s="339">
        <v>0</v>
      </c>
      <c r="F9" s="395">
        <f t="shared" si="0"/>
        <v>0</v>
      </c>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row>
    <row r="10" spans="1:93" s="66" customFormat="1" ht="18" customHeight="1" x14ac:dyDescent="0.3">
      <c r="A10" s="396"/>
      <c r="B10" s="397"/>
      <c r="C10" s="398"/>
      <c r="D10" s="339">
        <v>0</v>
      </c>
      <c r="E10" s="339">
        <v>0</v>
      </c>
      <c r="F10" s="395">
        <f t="shared" si="0"/>
        <v>0</v>
      </c>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row>
    <row r="11" spans="1:93" s="71" customFormat="1" ht="18" customHeight="1" x14ac:dyDescent="0.3">
      <c r="A11" s="396"/>
      <c r="B11" s="397"/>
      <c r="C11" s="398"/>
      <c r="D11" s="339">
        <v>0</v>
      </c>
      <c r="E11" s="339">
        <v>0</v>
      </c>
      <c r="F11" s="395">
        <f t="shared" si="0"/>
        <v>0</v>
      </c>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row>
    <row r="12" spans="1:93" s="105" customFormat="1" ht="18" customHeight="1" x14ac:dyDescent="0.3">
      <c r="A12" s="396"/>
      <c r="B12" s="397"/>
      <c r="C12" s="398"/>
      <c r="D12" s="339">
        <v>0</v>
      </c>
      <c r="E12" s="339">
        <v>0</v>
      </c>
      <c r="F12" s="395">
        <f t="shared" si="0"/>
        <v>0</v>
      </c>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row>
    <row r="13" spans="1:93" s="105" customFormat="1" ht="18" customHeight="1" x14ac:dyDescent="0.3">
      <c r="A13" s="396"/>
      <c r="B13" s="397"/>
      <c r="C13" s="398"/>
      <c r="D13" s="339">
        <v>0</v>
      </c>
      <c r="E13" s="339">
        <v>0</v>
      </c>
      <c r="F13" s="395">
        <f t="shared" si="0"/>
        <v>0</v>
      </c>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row>
    <row r="14" spans="1:93" s="106" customFormat="1" ht="18" customHeight="1" x14ac:dyDescent="0.3">
      <c r="A14" s="396"/>
      <c r="B14" s="397"/>
      <c r="C14" s="398"/>
      <c r="D14" s="339">
        <v>0</v>
      </c>
      <c r="E14" s="339">
        <v>0</v>
      </c>
      <c r="F14" s="395">
        <f t="shared" si="0"/>
        <v>0</v>
      </c>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row>
    <row r="15" spans="1:93" s="105" customFormat="1" ht="18" customHeight="1" x14ac:dyDescent="0.3">
      <c r="A15" s="396"/>
      <c r="B15" s="397"/>
      <c r="C15" s="398"/>
      <c r="D15" s="339">
        <v>0</v>
      </c>
      <c r="E15" s="339">
        <v>0</v>
      </c>
      <c r="F15" s="395">
        <f t="shared" si="0"/>
        <v>0</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row>
    <row r="16" spans="1:93" s="71" customFormat="1" ht="18" customHeight="1" x14ac:dyDescent="0.3">
      <c r="A16" s="396"/>
      <c r="B16" s="397"/>
      <c r="C16" s="398"/>
      <c r="D16" s="339">
        <v>0</v>
      </c>
      <c r="E16" s="339">
        <v>0</v>
      </c>
      <c r="F16" s="395">
        <f t="shared" si="0"/>
        <v>0</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row>
    <row r="17" spans="1:93" s="66" customFormat="1" ht="18" customHeight="1" x14ac:dyDescent="0.3">
      <c r="A17" s="396"/>
      <c r="B17" s="397"/>
      <c r="C17" s="398"/>
      <c r="D17" s="339">
        <v>0</v>
      </c>
      <c r="E17" s="339">
        <v>0</v>
      </c>
      <c r="F17" s="395">
        <f t="shared" si="0"/>
        <v>0</v>
      </c>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row>
    <row r="18" spans="1:93" s="105" customFormat="1" ht="18" customHeight="1" x14ac:dyDescent="0.3">
      <c r="A18" s="396"/>
      <c r="B18" s="397"/>
      <c r="C18" s="398"/>
      <c r="D18" s="339">
        <v>0</v>
      </c>
      <c r="E18" s="339">
        <v>0</v>
      </c>
      <c r="F18" s="395">
        <f t="shared" si="0"/>
        <v>0</v>
      </c>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row>
    <row r="19" spans="1:93" s="105" customFormat="1" ht="18" customHeight="1" x14ac:dyDescent="0.3">
      <c r="A19" s="396"/>
      <c r="B19" s="397"/>
      <c r="C19" s="398"/>
      <c r="D19" s="339">
        <v>0</v>
      </c>
      <c r="E19" s="339">
        <v>0</v>
      </c>
      <c r="F19" s="395">
        <f t="shared" si="0"/>
        <v>0</v>
      </c>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row>
    <row r="20" spans="1:93" s="105" customFormat="1" ht="18" customHeight="1" x14ac:dyDescent="0.3">
      <c r="A20" s="396"/>
      <c r="B20" s="397"/>
      <c r="C20" s="398"/>
      <c r="D20" s="339">
        <v>0</v>
      </c>
      <c r="E20" s="339">
        <v>0</v>
      </c>
      <c r="F20" s="395">
        <f t="shared" si="0"/>
        <v>0</v>
      </c>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row>
    <row r="21" spans="1:93" s="105" customFormat="1" ht="18" customHeight="1" x14ac:dyDescent="0.3">
      <c r="A21" s="396"/>
      <c r="B21" s="397"/>
      <c r="C21" s="398"/>
      <c r="D21" s="339">
        <v>0</v>
      </c>
      <c r="E21" s="339">
        <v>0</v>
      </c>
      <c r="F21" s="395">
        <f t="shared" si="0"/>
        <v>0</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row>
    <row r="22" spans="1:93" s="105" customFormat="1" ht="18" customHeight="1" x14ac:dyDescent="0.3">
      <c r="A22" s="396"/>
      <c r="B22" s="397"/>
      <c r="C22" s="398"/>
      <c r="D22" s="339">
        <v>0</v>
      </c>
      <c r="E22" s="339">
        <v>0</v>
      </c>
      <c r="F22" s="395">
        <f t="shared" si="0"/>
        <v>0</v>
      </c>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row>
    <row r="23" spans="1:93" s="105" customFormat="1" ht="18" customHeight="1" x14ac:dyDescent="0.3">
      <c r="A23" s="396"/>
      <c r="B23" s="397"/>
      <c r="C23" s="398"/>
      <c r="D23" s="339">
        <v>0</v>
      </c>
      <c r="E23" s="339">
        <v>0</v>
      </c>
      <c r="F23" s="395">
        <f t="shared" si="0"/>
        <v>0</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row>
    <row r="24" spans="1:93" s="71" customFormat="1" ht="18" customHeight="1" x14ac:dyDescent="0.3">
      <c r="A24" s="396"/>
      <c r="B24" s="397"/>
      <c r="C24" s="398"/>
      <c r="D24" s="339">
        <v>0</v>
      </c>
      <c r="E24" s="339">
        <v>0</v>
      </c>
      <c r="F24" s="395">
        <f t="shared" si="0"/>
        <v>0</v>
      </c>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row>
    <row r="25" spans="1:93" s="71" customFormat="1" ht="18" customHeight="1" x14ac:dyDescent="0.3">
      <c r="A25" s="396"/>
      <c r="B25" s="397"/>
      <c r="C25" s="398"/>
      <c r="D25" s="339">
        <v>0</v>
      </c>
      <c r="E25" s="339">
        <v>0</v>
      </c>
      <c r="F25" s="395">
        <f t="shared" si="0"/>
        <v>0</v>
      </c>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row>
    <row r="26" spans="1:93" s="105" customFormat="1" ht="18" customHeight="1" x14ac:dyDescent="0.3">
      <c r="A26" s="396"/>
      <c r="B26" s="397"/>
      <c r="C26" s="398"/>
      <c r="D26" s="339">
        <v>0</v>
      </c>
      <c r="E26" s="339">
        <v>0</v>
      </c>
      <c r="F26" s="395">
        <f t="shared" si="0"/>
        <v>0</v>
      </c>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row>
    <row r="27" spans="1:93" s="105" customFormat="1" ht="18" customHeight="1" x14ac:dyDescent="0.3">
      <c r="A27" s="396"/>
      <c r="B27" s="397"/>
      <c r="C27" s="398"/>
      <c r="D27" s="339">
        <v>0</v>
      </c>
      <c r="E27" s="339">
        <v>0</v>
      </c>
      <c r="F27" s="395">
        <f t="shared" si="0"/>
        <v>0</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row>
    <row r="28" spans="1:93" s="105" customFormat="1" ht="18" customHeight="1" x14ac:dyDescent="0.3">
      <c r="A28" s="396"/>
      <c r="B28" s="397"/>
      <c r="C28" s="398"/>
      <c r="D28" s="339">
        <v>0</v>
      </c>
      <c r="E28" s="339">
        <v>0</v>
      </c>
      <c r="F28" s="395">
        <f t="shared" si="0"/>
        <v>0</v>
      </c>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row>
    <row r="29" spans="1:93" s="105" customFormat="1" ht="18" customHeight="1" x14ac:dyDescent="0.3">
      <c r="A29" s="396"/>
      <c r="B29" s="397"/>
      <c r="C29" s="398"/>
      <c r="D29" s="339">
        <v>0</v>
      </c>
      <c r="E29" s="339">
        <v>0</v>
      </c>
      <c r="F29" s="395">
        <f t="shared" si="0"/>
        <v>0</v>
      </c>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row>
    <row r="30" spans="1:93" s="105" customFormat="1" ht="18" customHeight="1" x14ac:dyDescent="0.3">
      <c r="A30" s="396"/>
      <c r="B30" s="397"/>
      <c r="C30" s="398"/>
      <c r="D30" s="339">
        <v>0</v>
      </c>
      <c r="E30" s="339">
        <v>0</v>
      </c>
      <c r="F30" s="395">
        <f t="shared" si="0"/>
        <v>0</v>
      </c>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row>
    <row r="31" spans="1:93" s="105" customFormat="1" ht="18" customHeight="1" x14ac:dyDescent="0.3">
      <c r="A31" s="396"/>
      <c r="B31" s="397"/>
      <c r="C31" s="398"/>
      <c r="D31" s="339">
        <v>0</v>
      </c>
      <c r="E31" s="339">
        <v>0</v>
      </c>
      <c r="F31" s="395">
        <f t="shared" si="0"/>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row>
    <row r="32" spans="1:93" s="105" customFormat="1" ht="18" customHeight="1" x14ac:dyDescent="0.3">
      <c r="A32" s="396"/>
      <c r="B32" s="397"/>
      <c r="C32" s="398"/>
      <c r="D32" s="339">
        <v>0</v>
      </c>
      <c r="E32" s="339">
        <v>0</v>
      </c>
      <c r="F32" s="395">
        <f t="shared" si="0"/>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row>
    <row r="33" spans="1:93" s="105" customFormat="1" ht="18" customHeight="1" x14ac:dyDescent="0.3">
      <c r="A33" s="396"/>
      <c r="B33" s="397"/>
      <c r="C33" s="398"/>
      <c r="D33" s="339">
        <v>0</v>
      </c>
      <c r="E33" s="339">
        <v>0</v>
      </c>
      <c r="F33" s="395">
        <f t="shared" si="0"/>
        <v>0</v>
      </c>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row>
    <row r="34" spans="1:93" s="105" customFormat="1" ht="18" customHeight="1" x14ac:dyDescent="0.3">
      <c r="A34" s="396"/>
      <c r="B34" s="397"/>
      <c r="C34" s="398"/>
      <c r="D34" s="339">
        <v>0</v>
      </c>
      <c r="E34" s="339">
        <v>0</v>
      </c>
      <c r="F34" s="395">
        <f t="shared" si="0"/>
        <v>0</v>
      </c>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row>
    <row r="35" spans="1:93" s="105" customFormat="1" ht="18" customHeight="1" x14ac:dyDescent="0.3">
      <c r="A35" s="396"/>
      <c r="B35" s="397"/>
      <c r="C35" s="398"/>
      <c r="D35" s="339">
        <v>0</v>
      </c>
      <c r="E35" s="339">
        <v>0</v>
      </c>
      <c r="F35" s="395">
        <f t="shared" si="0"/>
        <v>0</v>
      </c>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row>
    <row r="36" spans="1:93" s="105" customFormat="1" ht="18" customHeight="1" x14ac:dyDescent="0.3">
      <c r="A36" s="396"/>
      <c r="B36" s="397"/>
      <c r="C36" s="398"/>
      <c r="D36" s="339">
        <v>0</v>
      </c>
      <c r="E36" s="339">
        <v>0</v>
      </c>
      <c r="F36" s="395">
        <f t="shared" si="0"/>
        <v>0</v>
      </c>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row>
    <row r="37" spans="1:93" s="105" customFormat="1" ht="18" customHeight="1" x14ac:dyDescent="0.3">
      <c r="A37" s="396"/>
      <c r="B37" s="397"/>
      <c r="C37" s="398"/>
      <c r="D37" s="339">
        <v>0</v>
      </c>
      <c r="E37" s="339">
        <v>0</v>
      </c>
      <c r="F37" s="395">
        <f t="shared" si="0"/>
        <v>0</v>
      </c>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row>
    <row r="38" spans="1:93" s="105" customFormat="1" ht="18" customHeight="1" x14ac:dyDescent="0.3">
      <c r="A38" s="396"/>
      <c r="B38" s="397"/>
      <c r="C38" s="398"/>
      <c r="D38" s="339">
        <v>0</v>
      </c>
      <c r="E38" s="339">
        <v>0</v>
      </c>
      <c r="F38" s="395">
        <f t="shared" si="0"/>
        <v>0</v>
      </c>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row>
    <row r="39" spans="1:93" s="105" customFormat="1" ht="18" customHeight="1" x14ac:dyDescent="0.3">
      <c r="A39" s="396"/>
      <c r="B39" s="397"/>
      <c r="C39" s="398"/>
      <c r="D39" s="339">
        <v>0</v>
      </c>
      <c r="E39" s="339">
        <v>0</v>
      </c>
      <c r="F39" s="395">
        <f t="shared" si="0"/>
        <v>0</v>
      </c>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row>
    <row r="40" spans="1:93" s="105" customFormat="1" ht="18" customHeight="1" x14ac:dyDescent="0.3">
      <c r="A40" s="396"/>
      <c r="B40" s="397"/>
      <c r="C40" s="398"/>
      <c r="D40" s="339">
        <v>0</v>
      </c>
      <c r="E40" s="339">
        <v>0</v>
      </c>
      <c r="F40" s="395">
        <f t="shared" ref="F40:F71" si="1">F39+D40-E40</f>
        <v>0</v>
      </c>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row>
    <row r="41" spans="1:93" s="107" customFormat="1" ht="18" customHeight="1" x14ac:dyDescent="0.3">
      <c r="A41" s="396"/>
      <c r="B41" s="397"/>
      <c r="C41" s="398"/>
      <c r="D41" s="339">
        <v>0</v>
      </c>
      <c r="E41" s="339">
        <v>0</v>
      </c>
      <c r="F41" s="395">
        <f t="shared" si="1"/>
        <v>0</v>
      </c>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row>
    <row r="42" spans="1:93" s="105" customFormat="1" ht="18" customHeight="1" x14ac:dyDescent="0.3">
      <c r="A42" s="396"/>
      <c r="B42" s="397"/>
      <c r="C42" s="398"/>
      <c r="D42" s="339">
        <v>0</v>
      </c>
      <c r="E42" s="339">
        <v>0</v>
      </c>
      <c r="F42" s="395">
        <f t="shared" si="1"/>
        <v>0</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row>
    <row r="43" spans="1:93" s="105" customFormat="1" ht="18" customHeight="1" x14ac:dyDescent="0.3">
      <c r="A43" s="396"/>
      <c r="B43" s="397"/>
      <c r="C43" s="398"/>
      <c r="D43" s="339">
        <v>0</v>
      </c>
      <c r="E43" s="339">
        <v>0</v>
      </c>
      <c r="F43" s="395">
        <f t="shared" si="1"/>
        <v>0</v>
      </c>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row>
    <row r="44" spans="1:93" s="105" customFormat="1" ht="18" customHeight="1" x14ac:dyDescent="0.3">
      <c r="A44" s="396"/>
      <c r="B44" s="397"/>
      <c r="C44" s="398"/>
      <c r="D44" s="339">
        <v>0</v>
      </c>
      <c r="E44" s="339">
        <v>0</v>
      </c>
      <c r="F44" s="395">
        <f t="shared" si="1"/>
        <v>0</v>
      </c>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row>
    <row r="45" spans="1:93" s="105" customFormat="1" ht="18" customHeight="1" x14ac:dyDescent="0.3">
      <c r="A45" s="396"/>
      <c r="B45" s="397"/>
      <c r="C45" s="398"/>
      <c r="D45" s="339">
        <v>0</v>
      </c>
      <c r="E45" s="339">
        <v>0</v>
      </c>
      <c r="F45" s="395">
        <f t="shared" si="1"/>
        <v>0</v>
      </c>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row>
    <row r="46" spans="1:93" s="105" customFormat="1" ht="18" customHeight="1" x14ac:dyDescent="0.3">
      <c r="A46" s="396"/>
      <c r="B46" s="397"/>
      <c r="C46" s="398"/>
      <c r="D46" s="339">
        <v>0</v>
      </c>
      <c r="E46" s="339">
        <v>0</v>
      </c>
      <c r="F46" s="395">
        <f t="shared" si="1"/>
        <v>0</v>
      </c>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row>
    <row r="47" spans="1:93" s="105" customFormat="1" ht="18" customHeight="1" x14ac:dyDescent="0.3">
      <c r="A47" s="396"/>
      <c r="B47" s="397"/>
      <c r="C47" s="398"/>
      <c r="D47" s="339">
        <v>0</v>
      </c>
      <c r="E47" s="339">
        <v>0</v>
      </c>
      <c r="F47" s="395">
        <f t="shared" si="1"/>
        <v>0</v>
      </c>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row>
    <row r="48" spans="1:93" s="105" customFormat="1" ht="18" customHeight="1" x14ac:dyDescent="0.3">
      <c r="A48" s="396"/>
      <c r="B48" s="397"/>
      <c r="C48" s="398"/>
      <c r="D48" s="339">
        <v>0</v>
      </c>
      <c r="E48" s="339">
        <v>0</v>
      </c>
      <c r="F48" s="395">
        <f t="shared" si="1"/>
        <v>0</v>
      </c>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row>
    <row r="49" spans="1:93" s="96" customFormat="1" ht="18" customHeight="1" x14ac:dyDescent="0.3">
      <c r="A49" s="396"/>
      <c r="B49" s="397"/>
      <c r="C49" s="398"/>
      <c r="D49" s="339">
        <v>0</v>
      </c>
      <c r="E49" s="339">
        <v>0</v>
      </c>
      <c r="F49" s="395">
        <f t="shared" si="1"/>
        <v>0</v>
      </c>
    </row>
    <row r="50" spans="1:93" s="105" customFormat="1" ht="18" customHeight="1" x14ac:dyDescent="0.3">
      <c r="A50" s="396"/>
      <c r="B50" s="397"/>
      <c r="C50" s="398"/>
      <c r="D50" s="339">
        <v>0</v>
      </c>
      <c r="E50" s="339">
        <v>0</v>
      </c>
      <c r="F50" s="395">
        <f t="shared" si="1"/>
        <v>0</v>
      </c>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row>
    <row r="51" spans="1:93" s="105" customFormat="1" ht="18" customHeight="1" x14ac:dyDescent="0.3">
      <c r="A51" s="396"/>
      <c r="B51" s="397"/>
      <c r="C51" s="398"/>
      <c r="D51" s="339">
        <v>0</v>
      </c>
      <c r="E51" s="339">
        <v>0</v>
      </c>
      <c r="F51" s="395">
        <f t="shared" si="1"/>
        <v>0</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row>
    <row r="52" spans="1:93" s="105" customFormat="1" ht="18" customHeight="1" x14ac:dyDescent="0.3">
      <c r="A52" s="396"/>
      <c r="B52" s="397"/>
      <c r="C52" s="398"/>
      <c r="D52" s="339">
        <v>0</v>
      </c>
      <c r="E52" s="339">
        <v>0</v>
      </c>
      <c r="F52" s="395">
        <f t="shared" si="1"/>
        <v>0</v>
      </c>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row>
    <row r="53" spans="1:93" s="107" customFormat="1" ht="18" customHeight="1" x14ac:dyDescent="0.3">
      <c r="A53" s="396"/>
      <c r="B53" s="397"/>
      <c r="C53" s="398"/>
      <c r="D53" s="339">
        <v>0</v>
      </c>
      <c r="E53" s="339">
        <v>0</v>
      </c>
      <c r="F53" s="395">
        <f t="shared" si="1"/>
        <v>0</v>
      </c>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row>
    <row r="54" spans="1:93" s="105" customFormat="1" ht="18" customHeight="1" x14ac:dyDescent="0.3">
      <c r="A54" s="396"/>
      <c r="B54" s="397"/>
      <c r="C54" s="398"/>
      <c r="D54" s="339">
        <v>0</v>
      </c>
      <c r="E54" s="339">
        <v>0</v>
      </c>
      <c r="F54" s="395">
        <f t="shared" si="1"/>
        <v>0</v>
      </c>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row>
    <row r="55" spans="1:93" s="105" customFormat="1" ht="18" customHeight="1" x14ac:dyDescent="0.3">
      <c r="A55" s="396"/>
      <c r="B55" s="397"/>
      <c r="C55" s="398"/>
      <c r="D55" s="339">
        <v>0</v>
      </c>
      <c r="E55" s="339">
        <v>0</v>
      </c>
      <c r="F55" s="395">
        <f t="shared" si="1"/>
        <v>0</v>
      </c>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row>
    <row r="56" spans="1:93" s="105" customFormat="1" ht="18" customHeight="1" x14ac:dyDescent="0.3">
      <c r="A56" s="396"/>
      <c r="B56" s="397"/>
      <c r="C56" s="398"/>
      <c r="D56" s="339">
        <v>0</v>
      </c>
      <c r="E56" s="339">
        <v>0</v>
      </c>
      <c r="F56" s="395">
        <f t="shared" si="1"/>
        <v>0</v>
      </c>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row>
    <row r="57" spans="1:93" s="105" customFormat="1" ht="18" customHeight="1" x14ac:dyDescent="0.3">
      <c r="A57" s="396"/>
      <c r="B57" s="397"/>
      <c r="C57" s="398"/>
      <c r="D57" s="339">
        <v>0</v>
      </c>
      <c r="E57" s="339">
        <v>0</v>
      </c>
      <c r="F57" s="395">
        <f t="shared" si="1"/>
        <v>0</v>
      </c>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row>
    <row r="58" spans="1:93" s="105" customFormat="1" ht="18" customHeight="1" x14ac:dyDescent="0.3">
      <c r="A58" s="396"/>
      <c r="B58" s="397"/>
      <c r="C58" s="398"/>
      <c r="D58" s="339">
        <v>0</v>
      </c>
      <c r="E58" s="339">
        <v>0</v>
      </c>
      <c r="F58" s="395">
        <f t="shared" si="1"/>
        <v>0</v>
      </c>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row>
    <row r="59" spans="1:93" s="105" customFormat="1" ht="18" customHeight="1" x14ac:dyDescent="0.3">
      <c r="A59" s="396"/>
      <c r="B59" s="397"/>
      <c r="C59" s="398"/>
      <c r="D59" s="339">
        <v>0</v>
      </c>
      <c r="E59" s="339">
        <v>0</v>
      </c>
      <c r="F59" s="395">
        <f t="shared" si="1"/>
        <v>0</v>
      </c>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row>
    <row r="60" spans="1:93" s="105" customFormat="1" ht="18" customHeight="1" x14ac:dyDescent="0.3">
      <c r="A60" s="396"/>
      <c r="B60" s="397"/>
      <c r="C60" s="398"/>
      <c r="D60" s="339">
        <v>0</v>
      </c>
      <c r="E60" s="339">
        <v>0</v>
      </c>
      <c r="F60" s="395">
        <f t="shared" si="1"/>
        <v>0</v>
      </c>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row>
    <row r="61" spans="1:93" s="96" customFormat="1" ht="18" customHeight="1" x14ac:dyDescent="0.3">
      <c r="A61" s="396"/>
      <c r="B61" s="397"/>
      <c r="C61" s="398"/>
      <c r="D61" s="339">
        <v>0</v>
      </c>
      <c r="E61" s="339">
        <v>0</v>
      </c>
      <c r="F61" s="395">
        <f t="shared" si="1"/>
        <v>0</v>
      </c>
    </row>
    <row r="62" spans="1:93" s="105" customFormat="1" ht="18" customHeight="1" x14ac:dyDescent="0.3">
      <c r="A62" s="396"/>
      <c r="B62" s="397"/>
      <c r="C62" s="398"/>
      <c r="D62" s="339">
        <v>0</v>
      </c>
      <c r="E62" s="339">
        <v>0</v>
      </c>
      <c r="F62" s="395">
        <f t="shared" si="1"/>
        <v>0</v>
      </c>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row>
    <row r="63" spans="1:93" s="105" customFormat="1" ht="18" customHeight="1" x14ac:dyDescent="0.3">
      <c r="A63" s="396"/>
      <c r="B63" s="397"/>
      <c r="C63" s="398"/>
      <c r="D63" s="339">
        <v>0</v>
      </c>
      <c r="E63" s="339">
        <v>0</v>
      </c>
      <c r="F63" s="395">
        <f t="shared" si="1"/>
        <v>0</v>
      </c>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row>
    <row r="64" spans="1:93" s="105" customFormat="1" ht="18" customHeight="1" x14ac:dyDescent="0.3">
      <c r="A64" s="396"/>
      <c r="B64" s="397"/>
      <c r="C64" s="398"/>
      <c r="D64" s="339">
        <v>0</v>
      </c>
      <c r="E64" s="339">
        <v>0</v>
      </c>
      <c r="F64" s="395">
        <f t="shared" si="1"/>
        <v>0</v>
      </c>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row>
    <row r="65" spans="1:93" s="107" customFormat="1" ht="18" customHeight="1" x14ac:dyDescent="0.3">
      <c r="A65" s="396"/>
      <c r="B65" s="397"/>
      <c r="C65" s="398"/>
      <c r="D65" s="339">
        <v>0</v>
      </c>
      <c r="E65" s="339">
        <v>0</v>
      </c>
      <c r="F65" s="395">
        <f t="shared" si="1"/>
        <v>0</v>
      </c>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row>
    <row r="66" spans="1:93" s="105" customFormat="1" ht="18" customHeight="1" x14ac:dyDescent="0.3">
      <c r="A66" s="396"/>
      <c r="B66" s="397"/>
      <c r="C66" s="398"/>
      <c r="D66" s="339">
        <v>0</v>
      </c>
      <c r="E66" s="339">
        <v>0</v>
      </c>
      <c r="F66" s="395">
        <f t="shared" si="1"/>
        <v>0</v>
      </c>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row>
    <row r="67" spans="1:93" s="105" customFormat="1" ht="18" customHeight="1" x14ac:dyDescent="0.3">
      <c r="A67" s="396"/>
      <c r="B67" s="397"/>
      <c r="C67" s="398"/>
      <c r="D67" s="339">
        <v>0</v>
      </c>
      <c r="E67" s="339">
        <v>0</v>
      </c>
      <c r="F67" s="395">
        <f t="shared" si="1"/>
        <v>0</v>
      </c>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row>
    <row r="68" spans="1:93" s="105" customFormat="1" ht="18" customHeight="1" x14ac:dyDescent="0.3">
      <c r="A68" s="396"/>
      <c r="B68" s="397"/>
      <c r="C68" s="398"/>
      <c r="D68" s="339">
        <v>0</v>
      </c>
      <c r="E68" s="339">
        <v>0</v>
      </c>
      <c r="F68" s="395">
        <f t="shared" si="1"/>
        <v>0</v>
      </c>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row>
    <row r="69" spans="1:93" s="105" customFormat="1" ht="18" customHeight="1" x14ac:dyDescent="0.3">
      <c r="A69" s="396"/>
      <c r="B69" s="397"/>
      <c r="C69" s="398"/>
      <c r="D69" s="339">
        <v>0</v>
      </c>
      <c r="E69" s="339">
        <v>0</v>
      </c>
      <c r="F69" s="395">
        <f t="shared" si="1"/>
        <v>0</v>
      </c>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row>
    <row r="70" spans="1:93" s="105" customFormat="1" ht="18" customHeight="1" x14ac:dyDescent="0.3">
      <c r="A70" s="396"/>
      <c r="B70" s="397"/>
      <c r="C70" s="398"/>
      <c r="D70" s="339">
        <v>0</v>
      </c>
      <c r="E70" s="339">
        <v>0</v>
      </c>
      <c r="F70" s="395">
        <f t="shared" si="1"/>
        <v>0</v>
      </c>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row>
    <row r="71" spans="1:93" s="105" customFormat="1" ht="18" customHeight="1" x14ac:dyDescent="0.3">
      <c r="A71" s="396"/>
      <c r="B71" s="397"/>
      <c r="C71" s="398"/>
      <c r="D71" s="339">
        <v>0</v>
      </c>
      <c r="E71" s="339">
        <v>0</v>
      </c>
      <c r="F71" s="395">
        <f t="shared" si="1"/>
        <v>0</v>
      </c>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row>
    <row r="72" spans="1:93" s="105" customFormat="1" ht="18" customHeight="1" x14ac:dyDescent="0.3">
      <c r="A72" s="396"/>
      <c r="B72" s="397"/>
      <c r="C72" s="398"/>
      <c r="D72" s="339">
        <v>0</v>
      </c>
      <c r="E72" s="339">
        <v>0</v>
      </c>
      <c r="F72" s="395">
        <f t="shared" ref="F72:F90" si="2">F71+D72-E72</f>
        <v>0</v>
      </c>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row>
    <row r="73" spans="1:93" s="96" customFormat="1" ht="18" customHeight="1" x14ac:dyDescent="0.3">
      <c r="A73" s="396"/>
      <c r="B73" s="397"/>
      <c r="C73" s="398"/>
      <c r="D73" s="339">
        <v>0</v>
      </c>
      <c r="E73" s="339">
        <v>0</v>
      </c>
      <c r="F73" s="395">
        <f t="shared" si="2"/>
        <v>0</v>
      </c>
    </row>
    <row r="74" spans="1:93" s="105" customFormat="1" ht="18" customHeight="1" x14ac:dyDescent="0.3">
      <c r="A74" s="396"/>
      <c r="B74" s="397"/>
      <c r="C74" s="398"/>
      <c r="D74" s="339">
        <v>0</v>
      </c>
      <c r="E74" s="339">
        <v>0</v>
      </c>
      <c r="F74" s="395">
        <f t="shared" si="2"/>
        <v>0</v>
      </c>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row>
    <row r="75" spans="1:93" s="105" customFormat="1" ht="18" customHeight="1" x14ac:dyDescent="0.3">
      <c r="A75" s="396"/>
      <c r="B75" s="397"/>
      <c r="C75" s="398"/>
      <c r="D75" s="339">
        <v>0</v>
      </c>
      <c r="E75" s="339">
        <v>0</v>
      </c>
      <c r="F75" s="395">
        <f t="shared" si="2"/>
        <v>0</v>
      </c>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row>
    <row r="76" spans="1:93" s="105" customFormat="1" ht="18" customHeight="1" x14ac:dyDescent="0.3">
      <c r="A76" s="396"/>
      <c r="B76" s="397"/>
      <c r="C76" s="398"/>
      <c r="D76" s="339">
        <v>0</v>
      </c>
      <c r="E76" s="339">
        <v>0</v>
      </c>
      <c r="F76" s="395">
        <f t="shared" si="2"/>
        <v>0</v>
      </c>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row>
    <row r="77" spans="1:93" s="107" customFormat="1" ht="18" customHeight="1" x14ac:dyDescent="0.3">
      <c r="A77" s="396"/>
      <c r="B77" s="397"/>
      <c r="C77" s="398"/>
      <c r="D77" s="339">
        <v>0</v>
      </c>
      <c r="E77" s="339">
        <v>0</v>
      </c>
      <c r="F77" s="395">
        <f t="shared" si="2"/>
        <v>0</v>
      </c>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row>
    <row r="78" spans="1:93" s="105" customFormat="1" ht="18" customHeight="1" x14ac:dyDescent="0.3">
      <c r="A78" s="396"/>
      <c r="B78" s="397"/>
      <c r="C78" s="398"/>
      <c r="D78" s="339">
        <v>0</v>
      </c>
      <c r="E78" s="339">
        <v>0</v>
      </c>
      <c r="F78" s="395">
        <f t="shared" si="2"/>
        <v>0</v>
      </c>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row>
    <row r="79" spans="1:93" s="105" customFormat="1" ht="18" customHeight="1" x14ac:dyDescent="0.3">
      <c r="A79" s="396"/>
      <c r="B79" s="397"/>
      <c r="C79" s="398"/>
      <c r="D79" s="339">
        <v>0</v>
      </c>
      <c r="E79" s="339">
        <v>0</v>
      </c>
      <c r="F79" s="395">
        <f t="shared" si="2"/>
        <v>0</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row>
    <row r="80" spans="1:93" s="105" customFormat="1" ht="18" customHeight="1" x14ac:dyDescent="0.3">
      <c r="A80" s="396"/>
      <c r="B80" s="397"/>
      <c r="C80" s="398"/>
      <c r="D80" s="339">
        <v>0</v>
      </c>
      <c r="E80" s="339">
        <v>0</v>
      </c>
      <c r="F80" s="395">
        <f t="shared" si="2"/>
        <v>0</v>
      </c>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row>
    <row r="81" spans="1:93" s="105" customFormat="1" ht="18" customHeight="1" x14ac:dyDescent="0.3">
      <c r="A81" s="396"/>
      <c r="B81" s="397"/>
      <c r="C81" s="398"/>
      <c r="D81" s="339">
        <v>0</v>
      </c>
      <c r="E81" s="339">
        <v>0</v>
      </c>
      <c r="F81" s="395">
        <f t="shared" si="2"/>
        <v>0</v>
      </c>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row>
    <row r="82" spans="1:93" s="107" customFormat="1" ht="18" customHeight="1" x14ac:dyDescent="0.3">
      <c r="A82" s="396"/>
      <c r="B82" s="397"/>
      <c r="C82" s="398"/>
      <c r="D82" s="339">
        <v>0</v>
      </c>
      <c r="E82" s="339">
        <v>0</v>
      </c>
      <c r="F82" s="395">
        <f t="shared" si="2"/>
        <v>0</v>
      </c>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row>
    <row r="83" spans="1:93" s="105" customFormat="1" ht="18" customHeight="1" x14ac:dyDescent="0.3">
      <c r="A83" s="396"/>
      <c r="B83" s="397"/>
      <c r="C83" s="398"/>
      <c r="D83" s="339">
        <v>0</v>
      </c>
      <c r="E83" s="339">
        <v>0</v>
      </c>
      <c r="F83" s="395">
        <f t="shared" si="2"/>
        <v>0</v>
      </c>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row>
    <row r="84" spans="1:93" s="105" customFormat="1" ht="18" customHeight="1" x14ac:dyDescent="0.3">
      <c r="A84" s="396"/>
      <c r="B84" s="397"/>
      <c r="C84" s="398"/>
      <c r="D84" s="339">
        <v>0</v>
      </c>
      <c r="E84" s="339">
        <v>0</v>
      </c>
      <c r="F84" s="395">
        <f t="shared" si="2"/>
        <v>0</v>
      </c>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row>
    <row r="85" spans="1:93" s="105" customFormat="1" ht="18" customHeight="1" x14ac:dyDescent="0.3">
      <c r="A85" s="396"/>
      <c r="B85" s="397"/>
      <c r="C85" s="398"/>
      <c r="D85" s="339">
        <v>0</v>
      </c>
      <c r="E85" s="339">
        <v>0</v>
      </c>
      <c r="F85" s="395">
        <f t="shared" si="2"/>
        <v>0</v>
      </c>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row>
    <row r="86" spans="1:93" s="105" customFormat="1" ht="18" customHeight="1" x14ac:dyDescent="0.3">
      <c r="A86" s="396"/>
      <c r="B86" s="397"/>
      <c r="C86" s="398"/>
      <c r="D86" s="339">
        <v>0</v>
      </c>
      <c r="E86" s="339">
        <v>0</v>
      </c>
      <c r="F86" s="395">
        <f t="shared" si="2"/>
        <v>0</v>
      </c>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row>
    <row r="87" spans="1:93" s="105" customFormat="1" ht="18" customHeight="1" x14ac:dyDescent="0.3">
      <c r="A87" s="396"/>
      <c r="B87" s="397"/>
      <c r="C87" s="398"/>
      <c r="D87" s="339">
        <v>0</v>
      </c>
      <c r="E87" s="339">
        <v>0</v>
      </c>
      <c r="F87" s="395">
        <f t="shared" si="2"/>
        <v>0</v>
      </c>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row>
    <row r="88" spans="1:93" s="105" customFormat="1" ht="18" customHeight="1" x14ac:dyDescent="0.3">
      <c r="A88" s="396"/>
      <c r="B88" s="397"/>
      <c r="C88" s="398"/>
      <c r="D88" s="339">
        <v>0</v>
      </c>
      <c r="E88" s="339">
        <v>0</v>
      </c>
      <c r="F88" s="395">
        <f t="shared" si="2"/>
        <v>0</v>
      </c>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row>
    <row r="89" spans="1:93" s="105" customFormat="1" ht="18" customHeight="1" x14ac:dyDescent="0.3">
      <c r="A89" s="396"/>
      <c r="B89" s="397"/>
      <c r="C89" s="398"/>
      <c r="D89" s="339">
        <v>0</v>
      </c>
      <c r="E89" s="339">
        <v>0</v>
      </c>
      <c r="F89" s="395">
        <f t="shared" si="2"/>
        <v>0</v>
      </c>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row>
    <row r="90" spans="1:93" s="96" customFormat="1" ht="18" customHeight="1" x14ac:dyDescent="0.3">
      <c r="A90" s="396"/>
      <c r="B90" s="397"/>
      <c r="C90" s="398"/>
      <c r="D90" s="339">
        <v>0</v>
      </c>
      <c r="E90" s="339">
        <v>0</v>
      </c>
      <c r="F90" s="395">
        <f t="shared" si="2"/>
        <v>0</v>
      </c>
    </row>
    <row r="91" spans="1:93" s="96" customFormat="1" ht="15.6" x14ac:dyDescent="0.3">
      <c r="A91" s="108"/>
      <c r="B91" s="83"/>
      <c r="C91" s="100"/>
      <c r="D91" s="83"/>
      <c r="E91" s="83"/>
      <c r="F91" s="83"/>
    </row>
    <row r="92" spans="1:93" s="96" customFormat="1" ht="15.6" x14ac:dyDescent="0.3">
      <c r="A92" s="108"/>
      <c r="B92" s="83"/>
      <c r="C92" s="100"/>
      <c r="D92" s="83"/>
      <c r="E92" s="83"/>
      <c r="F92" s="83"/>
    </row>
    <row r="93" spans="1:93" s="86" customFormat="1" ht="15.6" x14ac:dyDescent="0.3">
      <c r="A93" s="109"/>
      <c r="B93" s="85"/>
      <c r="C93" s="110"/>
      <c r="D93" s="54"/>
      <c r="E93" s="54"/>
      <c r="F93" s="54"/>
    </row>
    <row r="94" spans="1:93" s="96" customFormat="1" ht="15.6" x14ac:dyDescent="0.3">
      <c r="A94" s="108"/>
      <c r="B94" s="83"/>
      <c r="C94" s="100"/>
      <c r="D94" s="83"/>
      <c r="E94" s="83"/>
      <c r="F94" s="83"/>
    </row>
    <row r="95" spans="1:93" s="70" customFormat="1" ht="14.4" customHeight="1" x14ac:dyDescent="0.25">
      <c r="A95" s="111"/>
      <c r="B95" s="83"/>
      <c r="C95" s="100"/>
      <c r="D95" s="83"/>
      <c r="E95" s="83"/>
      <c r="F95" s="83"/>
    </row>
    <row r="96" spans="1:93" ht="15.6" x14ac:dyDescent="0.3">
      <c r="A96" s="108"/>
      <c r="B96" s="83"/>
      <c r="C96" s="100"/>
      <c r="D96" s="83"/>
      <c r="E96" s="83"/>
    </row>
    <row r="97" spans="1:6" ht="15.6" x14ac:dyDescent="0.3">
      <c r="A97" s="108"/>
      <c r="B97" s="83"/>
      <c r="C97" s="100"/>
      <c r="D97" s="83"/>
      <c r="E97" s="83"/>
    </row>
    <row r="98" spans="1:6" s="70" customFormat="1" ht="14.4" customHeight="1" x14ac:dyDescent="0.25">
      <c r="A98" s="111"/>
      <c r="B98" s="83"/>
      <c r="C98" s="100"/>
      <c r="D98" s="83"/>
      <c r="E98" s="83"/>
      <c r="F98" s="83"/>
    </row>
    <row r="99" spans="1:6" ht="15.6" x14ac:dyDescent="0.3">
      <c r="A99" s="108"/>
      <c r="B99" s="83"/>
      <c r="C99" s="100"/>
      <c r="D99" s="83"/>
      <c r="E99" s="83"/>
    </row>
    <row r="100" spans="1:6" ht="15.6" x14ac:dyDescent="0.3">
      <c r="A100" s="108"/>
      <c r="B100" s="83"/>
      <c r="C100" s="100"/>
      <c r="D100" s="83"/>
      <c r="E100" s="83"/>
    </row>
    <row r="101" spans="1:6" ht="15.6" x14ac:dyDescent="0.3">
      <c r="A101" s="108"/>
      <c r="B101" s="83"/>
      <c r="C101" s="100"/>
      <c r="D101" s="83"/>
      <c r="E101" s="83"/>
    </row>
    <row r="102" spans="1:6" ht="15.6" x14ac:dyDescent="0.3">
      <c r="A102" s="108"/>
      <c r="B102" s="83"/>
      <c r="C102" s="100"/>
      <c r="D102" s="83"/>
      <c r="E102" s="83"/>
    </row>
    <row r="103" spans="1:6" s="86" customFormat="1" ht="15.6" x14ac:dyDescent="0.3">
      <c r="A103" s="109"/>
      <c r="B103" s="85"/>
      <c r="C103" s="110"/>
      <c r="D103" s="54"/>
      <c r="E103" s="54"/>
      <c r="F103" s="54"/>
    </row>
    <row r="104" spans="1:6" s="70" customFormat="1" ht="14.4" customHeight="1" x14ac:dyDescent="0.25">
      <c r="A104" s="111"/>
      <c r="B104" s="83"/>
      <c r="C104" s="100"/>
      <c r="D104" s="83"/>
      <c r="E104" s="83"/>
      <c r="F104" s="83"/>
    </row>
    <row r="105" spans="1:6" ht="15.6" x14ac:dyDescent="0.3">
      <c r="A105" s="108"/>
      <c r="B105" s="83"/>
      <c r="C105" s="100"/>
      <c r="D105" s="83"/>
      <c r="E105" s="83"/>
    </row>
    <row r="106" spans="1:6" s="70" customFormat="1" ht="14.4" customHeight="1" x14ac:dyDescent="0.25">
      <c r="A106" s="111"/>
      <c r="B106" s="83"/>
      <c r="C106" s="100"/>
      <c r="D106" s="83"/>
      <c r="E106" s="83"/>
      <c r="F106" s="83"/>
    </row>
    <row r="107" spans="1:6" ht="15.6" x14ac:dyDescent="0.3">
      <c r="A107" s="108"/>
      <c r="B107" s="83"/>
      <c r="C107" s="100"/>
      <c r="D107" s="83"/>
      <c r="E107" s="83"/>
    </row>
    <row r="108" spans="1:6" ht="15.6" x14ac:dyDescent="0.3">
      <c r="A108" s="108"/>
      <c r="B108" s="83"/>
      <c r="C108" s="100"/>
      <c r="D108" s="83"/>
      <c r="E108" s="83"/>
    </row>
    <row r="109" spans="1:6" ht="15.6" x14ac:dyDescent="0.3">
      <c r="A109" s="108"/>
      <c r="B109" s="83"/>
      <c r="C109" s="100"/>
      <c r="D109" s="83"/>
      <c r="E109" s="83"/>
    </row>
    <row r="110" spans="1:6" s="86" customFormat="1" ht="15.6" x14ac:dyDescent="0.3">
      <c r="A110" s="109"/>
      <c r="B110" s="85"/>
      <c r="C110" s="110"/>
      <c r="D110" s="54"/>
      <c r="E110" s="54"/>
      <c r="F110" s="54"/>
    </row>
    <row r="111" spans="1:6" ht="15.6" x14ac:dyDescent="0.3">
      <c r="A111" s="108"/>
      <c r="B111" s="83"/>
      <c r="C111" s="100"/>
      <c r="D111" s="83"/>
      <c r="E111" s="83"/>
    </row>
    <row r="112" spans="1:6" s="70" customFormat="1" ht="14.4" customHeight="1" x14ac:dyDescent="0.25">
      <c r="A112" s="111"/>
      <c r="B112" s="83"/>
      <c r="C112" s="100"/>
      <c r="D112" s="83"/>
      <c r="E112" s="83"/>
      <c r="F112" s="83"/>
    </row>
    <row r="113" spans="1:6" ht="15.6" x14ac:dyDescent="0.3">
      <c r="A113" s="108"/>
      <c r="B113" s="83"/>
      <c r="C113" s="100"/>
      <c r="D113" s="83"/>
      <c r="E113" s="83"/>
    </row>
    <row r="114" spans="1:6" ht="15.6" x14ac:dyDescent="0.3">
      <c r="A114" s="108"/>
      <c r="B114" s="83"/>
      <c r="C114" s="100"/>
      <c r="D114" s="83"/>
      <c r="E114" s="83"/>
    </row>
    <row r="115" spans="1:6" s="70" customFormat="1" ht="14.4" customHeight="1" x14ac:dyDescent="0.25">
      <c r="A115" s="111"/>
      <c r="B115" s="83"/>
      <c r="C115" s="100"/>
      <c r="D115" s="83"/>
      <c r="E115" s="83"/>
      <c r="F115" s="83"/>
    </row>
    <row r="116" spans="1:6" ht="15.6" x14ac:dyDescent="0.3">
      <c r="A116" s="108"/>
      <c r="B116" s="83"/>
      <c r="C116" s="100"/>
      <c r="D116" s="83"/>
      <c r="E116" s="83"/>
    </row>
    <row r="117" spans="1:6" ht="15.6" x14ac:dyDescent="0.3">
      <c r="A117" s="108"/>
      <c r="B117" s="83"/>
      <c r="C117" s="100"/>
      <c r="D117" s="83"/>
      <c r="E117" s="83"/>
    </row>
    <row r="118" spans="1:6" ht="15.6" x14ac:dyDescent="0.3">
      <c r="A118" s="108"/>
      <c r="B118" s="83"/>
      <c r="C118" s="100"/>
      <c r="D118" s="83"/>
      <c r="E118" s="83"/>
    </row>
    <row r="119" spans="1:6" s="89" customFormat="1" ht="17.399999999999999" x14ac:dyDescent="0.3">
      <c r="A119" s="112"/>
      <c r="B119" s="85"/>
      <c r="C119" s="110"/>
      <c r="D119" s="54"/>
      <c r="E119" s="54"/>
      <c r="F119" s="113"/>
    </row>
    <row r="120" spans="1:6" ht="15.6" x14ac:dyDescent="0.3">
      <c r="A120" s="108"/>
      <c r="B120" s="83"/>
      <c r="C120" s="100"/>
      <c r="D120" s="83"/>
      <c r="E120" s="83"/>
    </row>
    <row r="121" spans="1:6" s="89" customFormat="1" ht="17.399999999999999" x14ac:dyDescent="0.3">
      <c r="A121" s="112"/>
      <c r="B121" s="85"/>
      <c r="C121" s="110"/>
      <c r="D121" s="113"/>
      <c r="E121" s="113"/>
      <c r="F121" s="54"/>
    </row>
    <row r="122" spans="1:6" s="89" customFormat="1" ht="15.6" customHeight="1" x14ac:dyDescent="0.3">
      <c r="A122" s="112"/>
      <c r="B122" s="85"/>
      <c r="C122" s="110"/>
      <c r="D122" s="113"/>
      <c r="E122" s="113"/>
      <c r="F122" s="54"/>
    </row>
    <row r="123" spans="1:6" s="89" customFormat="1" ht="17.399999999999999" x14ac:dyDescent="0.3">
      <c r="A123" s="112"/>
      <c r="B123" s="85"/>
      <c r="C123" s="110"/>
      <c r="D123" s="113"/>
      <c r="E123" s="113"/>
      <c r="F123" s="54"/>
    </row>
    <row r="124" spans="1:6" ht="12.6" customHeight="1" x14ac:dyDescent="0.25">
      <c r="A124" s="114"/>
      <c r="B124" s="83"/>
      <c r="C124" s="100"/>
      <c r="D124" s="83"/>
      <c r="E124" s="83"/>
    </row>
    <row r="125" spans="1:6" s="57" customFormat="1" ht="17.399999999999999" x14ac:dyDescent="0.3">
      <c r="A125" s="115"/>
      <c r="B125" s="85"/>
      <c r="C125" s="110"/>
      <c r="D125" s="85"/>
      <c r="E125" s="85"/>
      <c r="F125" s="113"/>
    </row>
    <row r="126" spans="1:6" ht="12.6" customHeight="1" x14ac:dyDescent="0.25">
      <c r="A126" s="114"/>
      <c r="B126" s="83"/>
      <c r="C126" s="100"/>
      <c r="D126" s="83"/>
      <c r="E126" s="83"/>
    </row>
    <row r="127" spans="1:6" s="57" customFormat="1" ht="17.399999999999999" x14ac:dyDescent="0.3">
      <c r="A127" s="115"/>
      <c r="B127" s="85"/>
      <c r="C127" s="110"/>
      <c r="D127" s="85"/>
      <c r="E127" s="85"/>
      <c r="F127" s="113"/>
    </row>
    <row r="128" spans="1:6" ht="12.6" customHeight="1" x14ac:dyDescent="0.25">
      <c r="A128" s="114"/>
      <c r="B128" s="83"/>
      <c r="C128" s="100"/>
      <c r="D128" s="83"/>
      <c r="E128" s="83"/>
    </row>
    <row r="129" spans="1:6" ht="17.399999999999999" x14ac:dyDescent="0.3">
      <c r="A129" s="115"/>
      <c r="B129" s="54"/>
      <c r="C129" s="97"/>
      <c r="D129" s="54"/>
      <c r="E129" s="54"/>
      <c r="F129" s="113"/>
    </row>
    <row r="130" spans="1:6" ht="12.6" customHeight="1" x14ac:dyDescent="0.25">
      <c r="A130" s="114"/>
      <c r="B130" s="83"/>
      <c r="C130" s="100"/>
      <c r="D130" s="83"/>
      <c r="E130" s="83"/>
    </row>
    <row r="131" spans="1:6" ht="15.6" x14ac:dyDescent="0.3">
      <c r="A131" s="108"/>
      <c r="B131" s="83"/>
      <c r="C131" s="100"/>
      <c r="D131" s="83"/>
      <c r="E131" s="83"/>
    </row>
    <row r="132" spans="1:6" ht="15.6" x14ac:dyDescent="0.3">
      <c r="A132" s="108"/>
      <c r="B132" s="83"/>
      <c r="C132" s="100"/>
      <c r="D132" s="83"/>
      <c r="E132" s="83"/>
    </row>
    <row r="133" spans="1:6" ht="15.6" x14ac:dyDescent="0.3">
      <c r="A133" s="108"/>
      <c r="B133" s="83"/>
      <c r="C133" s="100"/>
      <c r="D133" s="83"/>
      <c r="E133" s="83"/>
    </row>
    <row r="134" spans="1:6" s="86" customFormat="1" ht="15.6" x14ac:dyDescent="0.3">
      <c r="A134" s="109"/>
      <c r="B134" s="54"/>
      <c r="C134" s="97"/>
      <c r="D134" s="54"/>
      <c r="E134" s="54"/>
      <c r="F134" s="54"/>
    </row>
    <row r="135" spans="1:6" x14ac:dyDescent="0.25">
      <c r="A135" s="114"/>
      <c r="B135" s="83"/>
      <c r="C135" s="100"/>
      <c r="D135" s="83"/>
      <c r="E135" s="83"/>
    </row>
    <row r="136" spans="1:6" x14ac:dyDescent="0.25">
      <c r="A136" s="114"/>
      <c r="B136" s="83"/>
      <c r="C136" s="100"/>
      <c r="D136" s="83"/>
      <c r="E136" s="83"/>
    </row>
    <row r="137" spans="1:6" x14ac:dyDescent="0.25">
      <c r="A137" s="114"/>
      <c r="B137" s="83"/>
      <c r="C137" s="100"/>
      <c r="D137" s="83"/>
      <c r="E137" s="83"/>
    </row>
    <row r="138" spans="1:6" x14ac:dyDescent="0.25">
      <c r="A138" s="114"/>
      <c r="B138" s="83"/>
      <c r="C138" s="100"/>
      <c r="D138" s="83"/>
      <c r="E138" s="83"/>
    </row>
    <row r="139" spans="1:6" x14ac:dyDescent="0.25">
      <c r="A139" s="114"/>
      <c r="B139" s="83"/>
      <c r="C139" s="100"/>
      <c r="D139" s="83"/>
      <c r="E139" s="83"/>
    </row>
    <row r="140" spans="1:6" x14ac:dyDescent="0.25">
      <c r="A140" s="114"/>
      <c r="B140" s="83"/>
      <c r="C140" s="100"/>
      <c r="D140" s="83"/>
      <c r="E140" s="83"/>
    </row>
    <row r="141" spans="1:6" x14ac:dyDescent="0.25">
      <c r="A141" s="114"/>
      <c r="B141" s="83"/>
      <c r="C141" s="100"/>
      <c r="D141" s="83"/>
      <c r="E141" s="83"/>
    </row>
    <row r="142" spans="1:6" x14ac:dyDescent="0.25">
      <c r="A142" s="114"/>
      <c r="B142" s="83"/>
      <c r="C142" s="100"/>
      <c r="D142" s="83"/>
      <c r="E142" s="83"/>
    </row>
    <row r="143" spans="1:6" x14ac:dyDescent="0.25">
      <c r="A143" s="114"/>
      <c r="B143" s="83"/>
      <c r="C143" s="100"/>
      <c r="D143" s="83"/>
      <c r="E143" s="83"/>
    </row>
    <row r="144" spans="1:6" x14ac:dyDescent="0.25">
      <c r="A144" s="114"/>
      <c r="B144" s="83"/>
      <c r="C144" s="100"/>
      <c r="D144" s="83"/>
      <c r="E144" s="83"/>
    </row>
    <row r="145" spans="1:5" x14ac:dyDescent="0.25">
      <c r="A145" s="114"/>
      <c r="B145" s="83"/>
      <c r="C145" s="100"/>
      <c r="D145" s="83"/>
      <c r="E145" s="83"/>
    </row>
    <row r="146" spans="1:5" x14ac:dyDescent="0.25">
      <c r="A146" s="114"/>
      <c r="B146" s="83"/>
      <c r="C146" s="100"/>
      <c r="D146" s="83"/>
      <c r="E146" s="83"/>
    </row>
    <row r="147" spans="1:5" x14ac:dyDescent="0.25">
      <c r="A147" s="114"/>
      <c r="B147" s="83"/>
      <c r="C147" s="100"/>
      <c r="D147" s="83"/>
      <c r="E147" s="83"/>
    </row>
    <row r="148" spans="1:5" x14ac:dyDescent="0.25">
      <c r="A148" s="114"/>
      <c r="B148" s="83"/>
      <c r="C148" s="100"/>
      <c r="D148" s="83"/>
      <c r="E148" s="83"/>
    </row>
    <row r="149" spans="1:5" x14ac:dyDescent="0.25">
      <c r="A149" s="114"/>
      <c r="B149" s="83"/>
      <c r="C149" s="100"/>
      <c r="D149" s="83"/>
      <c r="E149" s="83"/>
    </row>
    <row r="150" spans="1:5" x14ac:dyDescent="0.25">
      <c r="A150" s="114"/>
      <c r="B150" s="83"/>
      <c r="C150" s="100"/>
      <c r="D150" s="83"/>
      <c r="E150" s="83"/>
    </row>
    <row r="151" spans="1:5" x14ac:dyDescent="0.25">
      <c r="A151" s="114"/>
      <c r="B151" s="83"/>
      <c r="C151" s="100"/>
      <c r="D151" s="83"/>
      <c r="E151" s="83"/>
    </row>
    <row r="152" spans="1:5" x14ac:dyDescent="0.25">
      <c r="A152" s="114"/>
      <c r="B152" s="83"/>
      <c r="C152" s="100"/>
      <c r="D152" s="83"/>
      <c r="E152" s="83"/>
    </row>
    <row r="153" spans="1:5" x14ac:dyDescent="0.25">
      <c r="A153" s="114"/>
      <c r="B153" s="83"/>
      <c r="C153" s="100"/>
      <c r="D153" s="83"/>
      <c r="E153" s="83"/>
    </row>
    <row r="154" spans="1:5" x14ac:dyDescent="0.25">
      <c r="A154" s="114"/>
      <c r="B154" s="83"/>
      <c r="C154" s="100"/>
      <c r="D154" s="83"/>
      <c r="E154" s="83"/>
    </row>
    <row r="155" spans="1:5" x14ac:dyDescent="0.25">
      <c r="A155" s="114"/>
      <c r="B155" s="83"/>
      <c r="C155" s="100"/>
      <c r="D155" s="83"/>
      <c r="E155" s="83"/>
    </row>
    <row r="156" spans="1:5" x14ac:dyDescent="0.25">
      <c r="A156" s="114"/>
      <c r="B156" s="83"/>
      <c r="C156" s="100"/>
      <c r="D156" s="83"/>
      <c r="E156" s="83"/>
    </row>
    <row r="157" spans="1:5" x14ac:dyDescent="0.25">
      <c r="A157" s="114"/>
      <c r="B157" s="83"/>
      <c r="C157" s="100"/>
      <c r="D157" s="83"/>
      <c r="E157" s="83"/>
    </row>
    <row r="158" spans="1:5" x14ac:dyDescent="0.25">
      <c r="A158" s="114"/>
      <c r="B158" s="83"/>
      <c r="C158" s="100"/>
      <c r="D158" s="83"/>
      <c r="E158" s="83"/>
    </row>
    <row r="159" spans="1:5" x14ac:dyDescent="0.25">
      <c r="A159" s="114"/>
      <c r="B159" s="83"/>
      <c r="C159" s="100"/>
      <c r="D159" s="83"/>
      <c r="E159" s="83"/>
    </row>
    <row r="160" spans="1:5" x14ac:dyDescent="0.25">
      <c r="A160" s="114"/>
      <c r="B160" s="83"/>
      <c r="C160" s="100"/>
      <c r="D160" s="83"/>
      <c r="E160" s="83"/>
    </row>
    <row r="161" spans="1:5" x14ac:dyDescent="0.25">
      <c r="A161" s="114"/>
      <c r="B161" s="83"/>
      <c r="C161" s="100"/>
      <c r="D161" s="83"/>
      <c r="E161" s="83"/>
    </row>
    <row r="162" spans="1:5" x14ac:dyDescent="0.25">
      <c r="A162" s="114"/>
      <c r="B162" s="83"/>
      <c r="C162" s="100"/>
      <c r="D162" s="83"/>
      <c r="E162" s="83"/>
    </row>
    <row r="163" spans="1:5" x14ac:dyDescent="0.25">
      <c r="A163" s="114"/>
      <c r="B163" s="83"/>
      <c r="C163" s="100"/>
      <c r="D163" s="83"/>
      <c r="E163" s="83"/>
    </row>
    <row r="164" spans="1:5" x14ac:dyDescent="0.25">
      <c r="A164" s="114"/>
      <c r="B164" s="83"/>
      <c r="C164" s="100"/>
      <c r="D164" s="83"/>
      <c r="E164" s="83"/>
    </row>
    <row r="165" spans="1:5" x14ac:dyDescent="0.25">
      <c r="A165" s="114"/>
      <c r="B165" s="83"/>
      <c r="C165" s="100"/>
      <c r="D165" s="83"/>
      <c r="E165" s="83"/>
    </row>
    <row r="166" spans="1:5" x14ac:dyDescent="0.25">
      <c r="A166" s="114"/>
      <c r="B166" s="83"/>
      <c r="C166" s="100"/>
      <c r="D166" s="83"/>
      <c r="E166" s="83"/>
    </row>
    <row r="167" spans="1:5" x14ac:dyDescent="0.25">
      <c r="A167" s="114"/>
      <c r="B167" s="83"/>
      <c r="C167" s="100"/>
      <c r="D167" s="83"/>
      <c r="E167" s="83"/>
    </row>
    <row r="168" spans="1:5" x14ac:dyDescent="0.25">
      <c r="A168" s="114"/>
      <c r="B168" s="83"/>
      <c r="C168" s="100"/>
      <c r="D168" s="83"/>
      <c r="E168" s="83"/>
    </row>
    <row r="169" spans="1:5" x14ac:dyDescent="0.25">
      <c r="A169" s="114"/>
      <c r="B169" s="83"/>
      <c r="C169" s="100"/>
      <c r="D169" s="83"/>
      <c r="E169" s="83"/>
    </row>
    <row r="170" spans="1:5" x14ac:dyDescent="0.25">
      <c r="A170" s="114"/>
      <c r="B170" s="83"/>
      <c r="C170" s="100"/>
      <c r="D170" s="83"/>
      <c r="E170" s="83"/>
    </row>
    <row r="171" spans="1:5" x14ac:dyDescent="0.25">
      <c r="A171" s="114"/>
      <c r="B171" s="83"/>
      <c r="C171" s="100"/>
      <c r="D171" s="83"/>
      <c r="E171" s="83"/>
    </row>
    <row r="172" spans="1:5" x14ac:dyDescent="0.25">
      <c r="A172" s="114"/>
      <c r="B172" s="83"/>
      <c r="C172" s="100"/>
      <c r="D172" s="83"/>
      <c r="E172" s="83"/>
    </row>
    <row r="173" spans="1:5" x14ac:dyDescent="0.25">
      <c r="A173" s="114"/>
      <c r="B173" s="83"/>
      <c r="C173" s="100"/>
      <c r="D173" s="83"/>
      <c r="E173" s="83"/>
    </row>
    <row r="174" spans="1:5" x14ac:dyDescent="0.25">
      <c r="A174" s="114"/>
      <c r="B174" s="83"/>
      <c r="C174" s="100"/>
      <c r="D174" s="83"/>
      <c r="E174" s="83"/>
    </row>
    <row r="175" spans="1:5" x14ac:dyDescent="0.25">
      <c r="A175" s="114"/>
      <c r="B175" s="83"/>
      <c r="C175" s="100"/>
      <c r="D175" s="83"/>
      <c r="E175" s="83"/>
    </row>
    <row r="176" spans="1:5" x14ac:dyDescent="0.25">
      <c r="A176" s="114"/>
      <c r="B176" s="83"/>
      <c r="C176" s="100"/>
      <c r="D176" s="83"/>
      <c r="E176" s="83"/>
    </row>
    <row r="177" spans="1:5" x14ac:dyDescent="0.25">
      <c r="A177" s="114"/>
      <c r="B177" s="83"/>
      <c r="C177" s="100"/>
      <c r="D177" s="83"/>
      <c r="E177" s="83"/>
    </row>
    <row r="178" spans="1:5" x14ac:dyDescent="0.25">
      <c r="A178" s="114"/>
      <c r="B178" s="83"/>
      <c r="C178" s="100"/>
      <c r="D178" s="83"/>
      <c r="E178" s="83"/>
    </row>
    <row r="179" spans="1:5" x14ac:dyDescent="0.25">
      <c r="A179" s="114"/>
      <c r="B179" s="83"/>
      <c r="C179" s="100"/>
      <c r="D179" s="83"/>
      <c r="E179" s="83"/>
    </row>
    <row r="180" spans="1:5" x14ac:dyDescent="0.25">
      <c r="A180" s="114"/>
      <c r="B180" s="83"/>
      <c r="C180" s="100"/>
      <c r="D180" s="83"/>
      <c r="E180" s="83"/>
    </row>
    <row r="181" spans="1:5" x14ac:dyDescent="0.25">
      <c r="A181" s="114"/>
      <c r="B181" s="83"/>
      <c r="C181" s="100"/>
      <c r="D181" s="83"/>
      <c r="E181" s="83"/>
    </row>
    <row r="182" spans="1:5" x14ac:dyDescent="0.25">
      <c r="A182" s="114"/>
      <c r="B182" s="83"/>
      <c r="C182" s="100"/>
      <c r="D182" s="83"/>
      <c r="E182" s="83"/>
    </row>
    <row r="183" spans="1:5" x14ac:dyDescent="0.25">
      <c r="A183" s="114"/>
      <c r="B183" s="83"/>
      <c r="C183" s="100"/>
      <c r="D183" s="83"/>
      <c r="E183" s="83"/>
    </row>
    <row r="184" spans="1:5" x14ac:dyDescent="0.25">
      <c r="A184" s="114"/>
      <c r="B184" s="83"/>
      <c r="C184" s="100"/>
      <c r="D184" s="83"/>
      <c r="E184" s="83"/>
    </row>
    <row r="185" spans="1:5" x14ac:dyDescent="0.25">
      <c r="A185" s="114"/>
      <c r="B185" s="83"/>
      <c r="C185" s="100"/>
      <c r="D185" s="83"/>
      <c r="E185" s="83"/>
    </row>
    <row r="186" spans="1:5" x14ac:dyDescent="0.25">
      <c r="A186" s="114"/>
      <c r="B186" s="83"/>
      <c r="C186" s="100"/>
      <c r="D186" s="83"/>
      <c r="E186" s="83"/>
    </row>
    <row r="187" spans="1:5" x14ac:dyDescent="0.25">
      <c r="A187" s="114"/>
      <c r="B187" s="83"/>
      <c r="C187" s="100"/>
      <c r="D187" s="83"/>
      <c r="E187" s="83"/>
    </row>
    <row r="188" spans="1:5" x14ac:dyDescent="0.25">
      <c r="A188" s="114"/>
      <c r="B188" s="83"/>
      <c r="C188" s="100"/>
      <c r="D188" s="83"/>
      <c r="E188" s="83"/>
    </row>
    <row r="189" spans="1:5" x14ac:dyDescent="0.25">
      <c r="A189" s="114"/>
      <c r="B189" s="83"/>
      <c r="C189" s="100"/>
      <c r="D189" s="83"/>
      <c r="E189" s="83"/>
    </row>
    <row r="190" spans="1:5" x14ac:dyDescent="0.25">
      <c r="A190" s="114"/>
      <c r="B190" s="83"/>
      <c r="C190" s="100"/>
      <c r="D190" s="83"/>
      <c r="E190" s="83"/>
    </row>
    <row r="191" spans="1:5" x14ac:dyDescent="0.25">
      <c r="A191" s="114"/>
      <c r="B191" s="83"/>
      <c r="C191" s="100"/>
      <c r="D191" s="83"/>
      <c r="E191" s="83"/>
    </row>
    <row r="192" spans="1:5" x14ac:dyDescent="0.25">
      <c r="A192" s="114"/>
      <c r="B192" s="83"/>
      <c r="C192" s="100"/>
      <c r="D192" s="83"/>
      <c r="E192" s="83"/>
    </row>
    <row r="193" spans="1:5" x14ac:dyDescent="0.25">
      <c r="A193" s="114"/>
      <c r="B193" s="83"/>
      <c r="C193" s="100"/>
      <c r="D193" s="83"/>
      <c r="E193" s="83"/>
    </row>
    <row r="194" spans="1:5" x14ac:dyDescent="0.25">
      <c r="A194" s="114"/>
      <c r="B194" s="83"/>
      <c r="C194" s="100"/>
      <c r="D194" s="83"/>
      <c r="E194" s="83"/>
    </row>
    <row r="195" spans="1:5" x14ac:dyDescent="0.25">
      <c r="A195" s="114"/>
      <c r="B195" s="83"/>
      <c r="C195" s="100"/>
      <c r="D195" s="83"/>
      <c r="E195" s="83"/>
    </row>
    <row r="196" spans="1:5" x14ac:dyDescent="0.25">
      <c r="A196" s="114"/>
      <c r="B196" s="83"/>
      <c r="C196" s="100"/>
      <c r="D196" s="83"/>
      <c r="E196" s="83"/>
    </row>
    <row r="197" spans="1:5" x14ac:dyDescent="0.25">
      <c r="A197" s="114"/>
      <c r="B197" s="83"/>
      <c r="C197" s="100"/>
      <c r="D197" s="83"/>
      <c r="E197" s="83"/>
    </row>
    <row r="198" spans="1:5" x14ac:dyDescent="0.25">
      <c r="A198" s="114"/>
      <c r="B198" s="83"/>
      <c r="C198" s="100"/>
      <c r="D198" s="83"/>
      <c r="E198" s="83"/>
    </row>
    <row r="199" spans="1:5" x14ac:dyDescent="0.25">
      <c r="A199" s="114"/>
      <c r="B199" s="83"/>
      <c r="C199" s="100"/>
      <c r="D199" s="83"/>
      <c r="E199" s="83"/>
    </row>
    <row r="200" spans="1:5" x14ac:dyDescent="0.25">
      <c r="A200" s="114"/>
      <c r="B200" s="83"/>
      <c r="C200" s="100"/>
      <c r="D200" s="83"/>
      <c r="E200" s="83"/>
    </row>
    <row r="201" spans="1:5" x14ac:dyDescent="0.25">
      <c r="A201" s="114"/>
      <c r="B201" s="83"/>
      <c r="C201" s="100"/>
      <c r="D201" s="83"/>
      <c r="E201" s="83"/>
    </row>
    <row r="202" spans="1:5" x14ac:dyDescent="0.25">
      <c r="A202" s="114"/>
      <c r="B202" s="83"/>
      <c r="C202" s="100"/>
      <c r="D202" s="83"/>
      <c r="E202" s="83"/>
    </row>
    <row r="203" spans="1:5" x14ac:dyDescent="0.25">
      <c r="A203" s="114"/>
      <c r="B203" s="83"/>
      <c r="C203" s="100"/>
      <c r="D203" s="83"/>
      <c r="E203" s="83"/>
    </row>
    <row r="204" spans="1:5" x14ac:dyDescent="0.25">
      <c r="A204" s="114"/>
      <c r="B204" s="83"/>
      <c r="C204" s="100"/>
      <c r="D204" s="83"/>
      <c r="E204" s="83"/>
    </row>
    <row r="205" spans="1:5" x14ac:dyDescent="0.25">
      <c r="A205" s="114"/>
      <c r="B205" s="83"/>
      <c r="C205" s="100"/>
      <c r="D205" s="83"/>
      <c r="E205" s="83"/>
    </row>
    <row r="206" spans="1:5" x14ac:dyDescent="0.25">
      <c r="A206" s="114"/>
      <c r="B206" s="83"/>
      <c r="C206" s="100"/>
      <c r="D206" s="83"/>
      <c r="E206" s="83"/>
    </row>
    <row r="207" spans="1:5" x14ac:dyDescent="0.25">
      <c r="A207" s="114"/>
      <c r="B207" s="83"/>
      <c r="C207" s="100"/>
      <c r="D207" s="83"/>
      <c r="E207" s="83"/>
    </row>
    <row r="208" spans="1:5" x14ac:dyDescent="0.25">
      <c r="A208" s="114"/>
      <c r="B208" s="83"/>
      <c r="C208" s="100"/>
      <c r="D208" s="83"/>
      <c r="E208" s="83"/>
    </row>
    <row r="209" spans="1:5" x14ac:dyDescent="0.25">
      <c r="A209" s="114"/>
      <c r="B209" s="83"/>
      <c r="C209" s="100"/>
      <c r="D209" s="83"/>
      <c r="E209" s="83"/>
    </row>
    <row r="210" spans="1:5" x14ac:dyDescent="0.25">
      <c r="A210" s="114"/>
      <c r="B210" s="83"/>
      <c r="C210" s="100"/>
      <c r="D210" s="83"/>
      <c r="E210" s="83"/>
    </row>
    <row r="211" spans="1:5" x14ac:dyDescent="0.25">
      <c r="A211" s="114"/>
      <c r="B211" s="83"/>
      <c r="C211" s="100"/>
      <c r="D211" s="83"/>
      <c r="E211" s="83"/>
    </row>
    <row r="212" spans="1:5" x14ac:dyDescent="0.25">
      <c r="A212" s="114"/>
      <c r="B212" s="83"/>
      <c r="C212" s="100"/>
      <c r="D212" s="83"/>
      <c r="E212" s="83"/>
    </row>
    <row r="213" spans="1:5" x14ac:dyDescent="0.25">
      <c r="A213" s="114"/>
      <c r="B213" s="83"/>
      <c r="C213" s="100"/>
      <c r="D213" s="83"/>
      <c r="E213" s="83"/>
    </row>
    <row r="214" spans="1:5" x14ac:dyDescent="0.25">
      <c r="A214" s="114"/>
      <c r="B214" s="83"/>
      <c r="C214" s="100"/>
      <c r="D214" s="83"/>
      <c r="E214" s="83"/>
    </row>
    <row r="215" spans="1:5" x14ac:dyDescent="0.25">
      <c r="A215" s="114"/>
      <c r="B215" s="83"/>
      <c r="C215" s="100"/>
      <c r="D215" s="83"/>
      <c r="E215" s="83"/>
    </row>
    <row r="216" spans="1:5" x14ac:dyDescent="0.25">
      <c r="A216" s="114"/>
      <c r="B216" s="83"/>
      <c r="C216" s="100"/>
      <c r="D216" s="83"/>
      <c r="E216" s="83"/>
    </row>
    <row r="217" spans="1:5" x14ac:dyDescent="0.25">
      <c r="A217" s="114"/>
      <c r="B217" s="83"/>
      <c r="C217" s="100"/>
      <c r="D217" s="83"/>
      <c r="E217" s="83"/>
    </row>
    <row r="218" spans="1:5" x14ac:dyDescent="0.25">
      <c r="A218" s="114"/>
      <c r="B218" s="83"/>
      <c r="C218" s="100"/>
      <c r="D218" s="83"/>
      <c r="E218" s="83"/>
    </row>
    <row r="219" spans="1:5" x14ac:dyDescent="0.25">
      <c r="A219" s="114"/>
      <c r="B219" s="83"/>
      <c r="C219" s="100"/>
      <c r="D219" s="83"/>
      <c r="E219" s="83"/>
    </row>
    <row r="220" spans="1:5" x14ac:dyDescent="0.25">
      <c r="A220" s="114"/>
      <c r="B220" s="83"/>
      <c r="C220" s="100"/>
      <c r="D220" s="83"/>
      <c r="E220" s="83"/>
    </row>
    <row r="221" spans="1:5" x14ac:dyDescent="0.25">
      <c r="A221" s="114"/>
      <c r="B221" s="83"/>
      <c r="C221" s="100"/>
      <c r="D221" s="83"/>
      <c r="E221" s="83"/>
    </row>
    <row r="222" spans="1:5" x14ac:dyDescent="0.25">
      <c r="A222" s="114"/>
      <c r="B222" s="83"/>
      <c r="C222" s="100"/>
      <c r="D222" s="83"/>
      <c r="E222" s="83"/>
    </row>
    <row r="223" spans="1:5" x14ac:dyDescent="0.25">
      <c r="A223" s="114"/>
      <c r="B223" s="83"/>
      <c r="C223" s="100"/>
      <c r="D223" s="83"/>
      <c r="E223" s="83"/>
    </row>
    <row r="224" spans="1:5" x14ac:dyDescent="0.25">
      <c r="A224" s="114"/>
      <c r="B224" s="83"/>
      <c r="C224" s="100"/>
      <c r="D224" s="83"/>
      <c r="E224" s="83"/>
    </row>
    <row r="225" spans="1:5" x14ac:dyDescent="0.25">
      <c r="A225" s="114"/>
      <c r="B225" s="83"/>
      <c r="C225" s="100"/>
      <c r="D225" s="83"/>
      <c r="E225" s="83"/>
    </row>
    <row r="226" spans="1:5" x14ac:dyDescent="0.25">
      <c r="A226" s="114"/>
      <c r="B226" s="83"/>
      <c r="C226" s="100"/>
      <c r="D226" s="83"/>
      <c r="E226" s="83"/>
    </row>
    <row r="227" spans="1:5" x14ac:dyDescent="0.25">
      <c r="A227" s="114"/>
      <c r="B227" s="83"/>
      <c r="C227" s="100"/>
      <c r="D227" s="83"/>
      <c r="E227" s="83"/>
    </row>
    <row r="228" spans="1:5" x14ac:dyDescent="0.25">
      <c r="A228" s="114"/>
      <c r="B228" s="83"/>
      <c r="C228" s="100"/>
      <c r="D228" s="83"/>
      <c r="E228" s="83"/>
    </row>
    <row r="229" spans="1:5" x14ac:dyDescent="0.25">
      <c r="A229" s="114"/>
      <c r="B229" s="83"/>
      <c r="C229" s="100"/>
      <c r="D229" s="83"/>
      <c r="E229" s="83"/>
    </row>
    <row r="230" spans="1:5" x14ac:dyDescent="0.25">
      <c r="A230" s="114"/>
      <c r="B230" s="83"/>
      <c r="C230" s="100"/>
      <c r="D230" s="83"/>
      <c r="E230" s="83"/>
    </row>
    <row r="231" spans="1:5" x14ac:dyDescent="0.25">
      <c r="A231" s="114"/>
      <c r="B231" s="83"/>
      <c r="C231" s="100"/>
      <c r="D231" s="83"/>
      <c r="E231" s="83"/>
    </row>
    <row r="232" spans="1:5" x14ac:dyDescent="0.25">
      <c r="A232" s="114"/>
      <c r="B232" s="83"/>
      <c r="C232" s="100"/>
      <c r="D232" s="83"/>
      <c r="E232" s="83"/>
    </row>
    <row r="233" spans="1:5" x14ac:dyDescent="0.25">
      <c r="A233" s="114"/>
      <c r="B233" s="83"/>
      <c r="C233" s="100"/>
      <c r="D233" s="83"/>
      <c r="E233" s="83"/>
    </row>
    <row r="234" spans="1:5" x14ac:dyDescent="0.25">
      <c r="A234" s="114"/>
      <c r="B234" s="83"/>
      <c r="C234" s="100"/>
      <c r="D234" s="83"/>
      <c r="E234" s="83"/>
    </row>
    <row r="235" spans="1:5" x14ac:dyDescent="0.25">
      <c r="A235" s="114"/>
      <c r="B235" s="83"/>
      <c r="C235" s="100"/>
      <c r="D235" s="83"/>
      <c r="E235" s="83"/>
    </row>
    <row r="236" spans="1:5" x14ac:dyDescent="0.25">
      <c r="A236" s="114"/>
      <c r="B236" s="83"/>
      <c r="C236" s="100"/>
      <c r="D236" s="83"/>
      <c r="E236" s="83"/>
    </row>
    <row r="237" spans="1:5" x14ac:dyDescent="0.25">
      <c r="A237" s="114"/>
      <c r="B237" s="83"/>
      <c r="C237" s="100"/>
      <c r="D237" s="83"/>
      <c r="E237" s="83"/>
    </row>
    <row r="238" spans="1:5" x14ac:dyDescent="0.25">
      <c r="A238" s="114"/>
      <c r="B238" s="83"/>
      <c r="C238" s="100"/>
      <c r="D238" s="83"/>
      <c r="E238" s="83"/>
    </row>
    <row r="239" spans="1:5" x14ac:dyDescent="0.25">
      <c r="A239" s="114"/>
      <c r="B239" s="83"/>
      <c r="C239" s="100"/>
      <c r="D239" s="83"/>
      <c r="E239" s="83"/>
    </row>
    <row r="240" spans="1:5" x14ac:dyDescent="0.25">
      <c r="A240" s="114"/>
      <c r="B240" s="83"/>
      <c r="C240" s="100"/>
      <c r="D240" s="83"/>
      <c r="E240" s="83"/>
    </row>
    <row r="241" spans="1:5" x14ac:dyDescent="0.25">
      <c r="A241" s="114"/>
      <c r="B241" s="83"/>
      <c r="C241" s="100"/>
      <c r="D241" s="83"/>
      <c r="E241" s="83"/>
    </row>
    <row r="242" spans="1:5" x14ac:dyDescent="0.25">
      <c r="A242" s="114"/>
      <c r="B242" s="83"/>
      <c r="C242" s="100"/>
      <c r="D242" s="83"/>
      <c r="E242" s="83"/>
    </row>
    <row r="243" spans="1:5" x14ac:dyDescent="0.25">
      <c r="A243" s="114"/>
      <c r="B243" s="83"/>
      <c r="C243" s="100"/>
      <c r="D243" s="83"/>
      <c r="E243" s="83"/>
    </row>
    <row r="244" spans="1:5" x14ac:dyDescent="0.25">
      <c r="A244" s="114"/>
      <c r="B244" s="83"/>
      <c r="C244" s="100"/>
      <c r="D244" s="83"/>
      <c r="E244" s="83"/>
    </row>
    <row r="245" spans="1:5" x14ac:dyDescent="0.25">
      <c r="A245" s="114"/>
      <c r="B245" s="83"/>
      <c r="C245" s="100"/>
      <c r="D245" s="83"/>
      <c r="E245" s="83"/>
    </row>
    <row r="246" spans="1:5" x14ac:dyDescent="0.25">
      <c r="A246" s="114"/>
      <c r="B246" s="83"/>
      <c r="C246" s="100"/>
      <c r="D246" s="83"/>
      <c r="E246" s="83"/>
    </row>
    <row r="247" spans="1:5" x14ac:dyDescent="0.25">
      <c r="A247" s="114"/>
      <c r="B247" s="83"/>
      <c r="C247" s="100"/>
      <c r="D247" s="83"/>
      <c r="E247" s="83"/>
    </row>
    <row r="248" spans="1:5" x14ac:dyDescent="0.25">
      <c r="A248" s="114"/>
      <c r="B248" s="83"/>
      <c r="C248" s="100"/>
      <c r="D248" s="83"/>
      <c r="E248" s="83"/>
    </row>
    <row r="249" spans="1:5" x14ac:dyDescent="0.25">
      <c r="A249" s="114"/>
      <c r="B249" s="83"/>
      <c r="C249" s="100"/>
      <c r="D249" s="83"/>
      <c r="E249" s="83"/>
    </row>
    <row r="250" spans="1:5" x14ac:dyDescent="0.25">
      <c r="A250" s="114"/>
      <c r="B250" s="83"/>
      <c r="C250" s="100"/>
      <c r="D250" s="83"/>
      <c r="E250" s="83"/>
    </row>
    <row r="251" spans="1:5" x14ac:dyDescent="0.25">
      <c r="A251" s="114"/>
      <c r="B251" s="83"/>
      <c r="C251" s="100"/>
      <c r="D251" s="83"/>
      <c r="E251" s="83"/>
    </row>
    <row r="252" spans="1:5" x14ac:dyDescent="0.25">
      <c r="A252" s="114"/>
      <c r="B252" s="83"/>
      <c r="C252" s="100"/>
      <c r="D252" s="83"/>
      <c r="E252" s="83"/>
    </row>
    <row r="253" spans="1:5" x14ac:dyDescent="0.25">
      <c r="A253" s="114"/>
      <c r="B253" s="83"/>
      <c r="C253" s="100"/>
      <c r="D253" s="83"/>
      <c r="E253" s="83"/>
    </row>
    <row r="254" spans="1:5" x14ac:dyDescent="0.25">
      <c r="A254" s="114"/>
      <c r="B254" s="83"/>
      <c r="C254" s="100"/>
      <c r="D254" s="83"/>
      <c r="E254" s="83"/>
    </row>
    <row r="255" spans="1:5" x14ac:dyDescent="0.25">
      <c r="A255" s="114"/>
      <c r="B255" s="83"/>
      <c r="C255" s="100"/>
      <c r="D255" s="83"/>
      <c r="E255" s="83"/>
    </row>
    <row r="256" spans="1:5" x14ac:dyDescent="0.25">
      <c r="A256" s="114"/>
      <c r="B256" s="83"/>
      <c r="C256" s="100"/>
      <c r="D256" s="83"/>
      <c r="E256" s="83"/>
    </row>
    <row r="257" spans="1:5" x14ac:dyDescent="0.25">
      <c r="A257" s="114"/>
      <c r="B257" s="83"/>
      <c r="C257" s="100"/>
      <c r="D257" s="83"/>
      <c r="E257" s="83"/>
    </row>
    <row r="258" spans="1:5" x14ac:dyDescent="0.25">
      <c r="A258" s="114"/>
      <c r="B258" s="83"/>
      <c r="C258" s="100"/>
      <c r="D258" s="83"/>
      <c r="E258" s="83"/>
    </row>
    <row r="259" spans="1:5" x14ac:dyDescent="0.25">
      <c r="A259" s="114"/>
      <c r="B259" s="83"/>
      <c r="C259" s="100"/>
      <c r="D259" s="83"/>
      <c r="E259" s="83"/>
    </row>
    <row r="260" spans="1:5" x14ac:dyDescent="0.25">
      <c r="A260" s="114"/>
      <c r="B260" s="83"/>
      <c r="C260" s="100"/>
      <c r="D260" s="83"/>
      <c r="E260" s="83"/>
    </row>
    <row r="261" spans="1:5" x14ac:dyDescent="0.25">
      <c r="A261" s="114"/>
      <c r="B261" s="83"/>
      <c r="C261" s="100"/>
      <c r="D261" s="83"/>
      <c r="E261" s="83"/>
    </row>
    <row r="262" spans="1:5" x14ac:dyDescent="0.25">
      <c r="A262" s="114"/>
      <c r="B262" s="83"/>
      <c r="C262" s="100"/>
      <c r="D262" s="83"/>
      <c r="E262" s="83"/>
    </row>
    <row r="263" spans="1:5" x14ac:dyDescent="0.25">
      <c r="A263" s="114"/>
      <c r="B263" s="83"/>
      <c r="C263" s="100"/>
      <c r="D263" s="83"/>
      <c r="E263" s="83"/>
    </row>
    <row r="264" spans="1:5" x14ac:dyDescent="0.25">
      <c r="A264" s="114"/>
      <c r="B264" s="83"/>
      <c r="C264" s="100"/>
      <c r="D264" s="83"/>
      <c r="E264" s="83"/>
    </row>
    <row r="265" spans="1:5" x14ac:dyDescent="0.25">
      <c r="A265" s="114"/>
      <c r="B265" s="83"/>
      <c r="C265" s="100"/>
      <c r="D265" s="83"/>
      <c r="E265" s="83"/>
    </row>
    <row r="266" spans="1:5" x14ac:dyDescent="0.25">
      <c r="A266" s="114"/>
      <c r="B266" s="83"/>
      <c r="C266" s="100"/>
      <c r="D266" s="83"/>
      <c r="E266" s="83"/>
    </row>
    <row r="267" spans="1:5" x14ac:dyDescent="0.25">
      <c r="A267" s="114"/>
      <c r="B267" s="83"/>
      <c r="C267" s="100"/>
      <c r="D267" s="83"/>
      <c r="E267" s="83"/>
    </row>
    <row r="268" spans="1:5" x14ac:dyDescent="0.25">
      <c r="A268" s="114"/>
      <c r="B268" s="83"/>
      <c r="C268" s="100"/>
      <c r="D268" s="83"/>
      <c r="E268" s="83"/>
    </row>
    <row r="269" spans="1:5" x14ac:dyDescent="0.25">
      <c r="A269" s="114"/>
      <c r="B269" s="83"/>
      <c r="C269" s="100"/>
      <c r="D269" s="83"/>
      <c r="E269" s="83"/>
    </row>
    <row r="270" spans="1:5" x14ac:dyDescent="0.25">
      <c r="A270" s="114"/>
      <c r="B270" s="83"/>
      <c r="C270" s="100"/>
      <c r="D270" s="83"/>
      <c r="E270" s="83"/>
    </row>
    <row r="271" spans="1:5" x14ac:dyDescent="0.25">
      <c r="A271" s="114"/>
      <c r="B271" s="83"/>
      <c r="C271" s="100"/>
      <c r="D271" s="83"/>
      <c r="E271" s="83"/>
    </row>
    <row r="272" spans="1:5" x14ac:dyDescent="0.25">
      <c r="A272" s="114"/>
      <c r="B272" s="83"/>
      <c r="C272" s="100"/>
      <c r="D272" s="83"/>
      <c r="E272" s="83"/>
    </row>
    <row r="273" spans="1:5" x14ac:dyDescent="0.25">
      <c r="A273" s="114"/>
      <c r="B273" s="83"/>
      <c r="C273" s="100"/>
      <c r="D273" s="83"/>
      <c r="E273" s="83"/>
    </row>
    <row r="274" spans="1:5" x14ac:dyDescent="0.25">
      <c r="A274" s="114"/>
      <c r="B274" s="83"/>
      <c r="C274" s="100"/>
      <c r="D274" s="83"/>
      <c r="E274" s="83"/>
    </row>
    <row r="275" spans="1:5" x14ac:dyDescent="0.25">
      <c r="A275" s="114"/>
      <c r="B275" s="83"/>
      <c r="C275" s="100"/>
      <c r="D275" s="83"/>
      <c r="E275" s="83"/>
    </row>
    <row r="276" spans="1:5" x14ac:dyDescent="0.25">
      <c r="A276" s="114"/>
      <c r="B276" s="83"/>
      <c r="C276" s="100"/>
      <c r="D276" s="83"/>
      <c r="E276" s="83"/>
    </row>
    <row r="277" spans="1:5" x14ac:dyDescent="0.25">
      <c r="A277" s="114"/>
      <c r="B277" s="83"/>
      <c r="C277" s="100"/>
      <c r="D277" s="83"/>
      <c r="E277" s="83"/>
    </row>
    <row r="278" spans="1:5" x14ac:dyDescent="0.25">
      <c r="A278" s="114"/>
      <c r="B278" s="83"/>
      <c r="C278" s="100"/>
      <c r="D278" s="83"/>
      <c r="E278" s="83"/>
    </row>
    <row r="279" spans="1:5" x14ac:dyDescent="0.25">
      <c r="A279" s="114"/>
      <c r="B279" s="83"/>
      <c r="C279" s="100"/>
      <c r="D279" s="83"/>
      <c r="E279" s="83"/>
    </row>
    <row r="280" spans="1:5" x14ac:dyDescent="0.25">
      <c r="A280" s="114"/>
      <c r="B280" s="83"/>
      <c r="C280" s="100"/>
      <c r="D280" s="83"/>
      <c r="E280" s="83"/>
    </row>
    <row r="281" spans="1:5" x14ac:dyDescent="0.25">
      <c r="A281" s="114"/>
      <c r="B281" s="83"/>
      <c r="C281" s="100"/>
      <c r="D281" s="83"/>
      <c r="E281" s="83"/>
    </row>
    <row r="282" spans="1:5" x14ac:dyDescent="0.25">
      <c r="A282" s="114"/>
      <c r="B282" s="83"/>
      <c r="C282" s="100"/>
      <c r="D282" s="83"/>
      <c r="E282" s="83"/>
    </row>
    <row r="283" spans="1:5" x14ac:dyDescent="0.25">
      <c r="A283" s="114"/>
      <c r="B283" s="83"/>
      <c r="C283" s="100"/>
      <c r="D283" s="83"/>
      <c r="E283" s="83"/>
    </row>
    <row r="284" spans="1:5" x14ac:dyDescent="0.25">
      <c r="A284" s="114"/>
      <c r="B284" s="83"/>
      <c r="C284" s="100"/>
      <c r="D284" s="83"/>
      <c r="E284" s="83"/>
    </row>
    <row r="285" spans="1:5" x14ac:dyDescent="0.25">
      <c r="A285" s="114"/>
      <c r="B285" s="83"/>
      <c r="C285" s="100"/>
      <c r="D285" s="83"/>
      <c r="E285" s="83"/>
    </row>
    <row r="286" spans="1:5" x14ac:dyDescent="0.25">
      <c r="A286" s="114"/>
      <c r="B286" s="83"/>
      <c r="C286" s="100"/>
      <c r="D286" s="83"/>
      <c r="E286" s="83"/>
    </row>
    <row r="287" spans="1:5" x14ac:dyDescent="0.25">
      <c r="A287" s="114"/>
      <c r="B287" s="83"/>
      <c r="C287" s="100"/>
      <c r="D287" s="83"/>
      <c r="E287" s="83"/>
    </row>
    <row r="288" spans="1:5" x14ac:dyDescent="0.25">
      <c r="A288" s="114"/>
      <c r="B288" s="83"/>
      <c r="C288" s="100"/>
      <c r="D288" s="83"/>
      <c r="E288" s="83"/>
    </row>
    <row r="289" spans="1:5" x14ac:dyDescent="0.25">
      <c r="A289" s="114"/>
      <c r="B289" s="83"/>
      <c r="C289" s="100"/>
      <c r="D289" s="83"/>
      <c r="E289" s="83"/>
    </row>
    <row r="290" spans="1:5" x14ac:dyDescent="0.25">
      <c r="A290" s="114"/>
      <c r="B290" s="83"/>
      <c r="C290" s="100"/>
      <c r="D290" s="83"/>
      <c r="E290" s="83"/>
    </row>
    <row r="291" spans="1:5" x14ac:dyDescent="0.25">
      <c r="A291" s="114"/>
      <c r="B291" s="83"/>
      <c r="C291" s="100"/>
      <c r="D291" s="83"/>
      <c r="E291" s="83"/>
    </row>
    <row r="292" spans="1:5" x14ac:dyDescent="0.25">
      <c r="A292" s="114"/>
      <c r="B292" s="83"/>
      <c r="C292" s="100"/>
      <c r="D292" s="83"/>
      <c r="E292" s="83"/>
    </row>
    <row r="293" spans="1:5" x14ac:dyDescent="0.25">
      <c r="A293" s="114"/>
      <c r="B293" s="83"/>
      <c r="C293" s="100"/>
      <c r="D293" s="83"/>
      <c r="E293" s="83"/>
    </row>
    <row r="294" spans="1:5" x14ac:dyDescent="0.25">
      <c r="A294" s="114"/>
      <c r="B294" s="83"/>
      <c r="C294" s="100"/>
      <c r="D294" s="83"/>
      <c r="E294" s="83"/>
    </row>
    <row r="295" spans="1:5" x14ac:dyDescent="0.25">
      <c r="A295" s="114"/>
      <c r="B295" s="83"/>
      <c r="C295" s="100"/>
      <c r="D295" s="83"/>
      <c r="E295" s="83"/>
    </row>
    <row r="296" spans="1:5" x14ac:dyDescent="0.25">
      <c r="A296" s="114"/>
      <c r="B296" s="83"/>
      <c r="C296" s="100"/>
      <c r="D296" s="83"/>
      <c r="E296" s="83"/>
    </row>
    <row r="297" spans="1:5" x14ac:dyDescent="0.25">
      <c r="A297" s="114"/>
      <c r="B297" s="83"/>
      <c r="C297" s="100"/>
      <c r="D297" s="83"/>
      <c r="E297" s="83"/>
    </row>
    <row r="298" spans="1:5" x14ac:dyDescent="0.25">
      <c r="A298" s="114"/>
      <c r="B298" s="83"/>
      <c r="C298" s="100"/>
      <c r="D298" s="83"/>
      <c r="E298" s="83"/>
    </row>
    <row r="299" spans="1:5" x14ac:dyDescent="0.25">
      <c r="A299" s="114"/>
      <c r="B299" s="83"/>
      <c r="C299" s="100"/>
      <c r="D299" s="83"/>
      <c r="E299" s="83"/>
    </row>
    <row r="300" spans="1:5" x14ac:dyDescent="0.25">
      <c r="A300" s="114"/>
      <c r="B300" s="83"/>
      <c r="C300" s="100"/>
      <c r="D300" s="83"/>
      <c r="E300" s="83"/>
    </row>
    <row r="301" spans="1:5" x14ac:dyDescent="0.25">
      <c r="A301" s="114"/>
      <c r="B301" s="83"/>
      <c r="C301" s="100"/>
      <c r="D301" s="83"/>
      <c r="E301" s="83"/>
    </row>
    <row r="302" spans="1:5" x14ac:dyDescent="0.25">
      <c r="A302" s="114"/>
      <c r="B302" s="83"/>
      <c r="C302" s="100"/>
      <c r="D302" s="83"/>
      <c r="E302" s="83"/>
    </row>
    <row r="303" spans="1:5" x14ac:dyDescent="0.25">
      <c r="A303" s="114"/>
      <c r="B303" s="83"/>
      <c r="C303" s="100"/>
      <c r="D303" s="83"/>
      <c r="E303" s="83"/>
    </row>
    <row r="304" spans="1:5" x14ac:dyDescent="0.25">
      <c r="A304" s="114"/>
      <c r="B304" s="83"/>
      <c r="C304" s="100"/>
      <c r="D304" s="83"/>
      <c r="E304" s="83"/>
    </row>
    <row r="305" spans="1:5" x14ac:dyDescent="0.25">
      <c r="A305" s="114"/>
      <c r="B305" s="83"/>
      <c r="C305" s="100"/>
      <c r="D305" s="83"/>
      <c r="E305" s="83"/>
    </row>
    <row r="306" spans="1:5" x14ac:dyDescent="0.25">
      <c r="A306" s="114"/>
      <c r="B306" s="83"/>
      <c r="C306" s="100"/>
      <c r="D306" s="83"/>
      <c r="E306" s="83"/>
    </row>
    <row r="307" spans="1:5" x14ac:dyDescent="0.25">
      <c r="A307" s="114"/>
      <c r="B307" s="83"/>
      <c r="C307" s="100"/>
      <c r="D307" s="83"/>
      <c r="E307" s="83"/>
    </row>
    <row r="308" spans="1:5" x14ac:dyDescent="0.25">
      <c r="A308" s="114"/>
      <c r="B308" s="83"/>
      <c r="C308" s="100"/>
      <c r="D308" s="83"/>
      <c r="E308" s="83"/>
    </row>
    <row r="309" spans="1:5" x14ac:dyDescent="0.25">
      <c r="A309" s="114"/>
      <c r="B309" s="83"/>
      <c r="C309" s="100"/>
      <c r="D309" s="83"/>
      <c r="E309" s="83"/>
    </row>
    <row r="310" spans="1:5" x14ac:dyDescent="0.25">
      <c r="A310" s="114"/>
      <c r="B310" s="83"/>
      <c r="C310" s="100"/>
      <c r="D310" s="83"/>
      <c r="E310" s="83"/>
    </row>
    <row r="311" spans="1:5" x14ac:dyDescent="0.25">
      <c r="A311" s="114"/>
      <c r="B311" s="83"/>
      <c r="C311" s="100"/>
      <c r="D311" s="83"/>
      <c r="E311" s="83"/>
    </row>
    <row r="312" spans="1:5" x14ac:dyDescent="0.25">
      <c r="A312" s="114"/>
      <c r="B312" s="83"/>
      <c r="C312" s="100"/>
      <c r="D312" s="83"/>
      <c r="E312" s="83"/>
    </row>
    <row r="313" spans="1:5" x14ac:dyDescent="0.25">
      <c r="A313" s="114"/>
      <c r="B313" s="83"/>
      <c r="C313" s="100"/>
      <c r="D313" s="83"/>
      <c r="E313" s="83"/>
    </row>
    <row r="314" spans="1:5" x14ac:dyDescent="0.25">
      <c r="A314" s="114"/>
      <c r="B314" s="83"/>
      <c r="C314" s="100"/>
      <c r="D314" s="83"/>
      <c r="E314" s="83"/>
    </row>
    <row r="315" spans="1:5" x14ac:dyDescent="0.25">
      <c r="A315" s="114"/>
      <c r="B315" s="83"/>
      <c r="C315" s="100"/>
      <c r="D315" s="83"/>
      <c r="E315" s="83"/>
    </row>
    <row r="316" spans="1:5" x14ac:dyDescent="0.25">
      <c r="A316" s="114"/>
      <c r="B316" s="83"/>
      <c r="C316" s="100"/>
      <c r="D316" s="83"/>
      <c r="E316" s="83"/>
    </row>
    <row r="317" spans="1:5" x14ac:dyDescent="0.25">
      <c r="A317" s="114"/>
      <c r="B317" s="83"/>
      <c r="C317" s="100"/>
      <c r="D317" s="83"/>
      <c r="E317" s="83"/>
    </row>
    <row r="318" spans="1:5" x14ac:dyDescent="0.25">
      <c r="A318" s="114"/>
      <c r="B318" s="83"/>
      <c r="C318" s="100"/>
      <c r="D318" s="83"/>
      <c r="E318" s="83"/>
    </row>
    <row r="319" spans="1:5" x14ac:dyDescent="0.25">
      <c r="A319" s="114"/>
      <c r="B319" s="83"/>
      <c r="C319" s="100"/>
      <c r="D319" s="83"/>
      <c r="E319" s="83"/>
    </row>
    <row r="320" spans="1:5" x14ac:dyDescent="0.25">
      <c r="A320" s="114"/>
      <c r="B320" s="83"/>
      <c r="C320" s="100"/>
      <c r="D320" s="83"/>
      <c r="E320" s="83"/>
    </row>
    <row r="321" spans="1:5" x14ac:dyDescent="0.25">
      <c r="A321" s="114"/>
      <c r="B321" s="83"/>
      <c r="C321" s="100"/>
      <c r="D321" s="83"/>
      <c r="E321" s="83"/>
    </row>
    <row r="322" spans="1:5" x14ac:dyDescent="0.25">
      <c r="A322" s="114"/>
      <c r="B322" s="83"/>
      <c r="C322" s="100"/>
      <c r="D322" s="83"/>
      <c r="E322" s="83"/>
    </row>
    <row r="323" spans="1:5" x14ac:dyDescent="0.25">
      <c r="A323" s="114"/>
      <c r="B323" s="83"/>
      <c r="C323" s="100"/>
      <c r="D323" s="83"/>
      <c r="E323" s="83"/>
    </row>
    <row r="324" spans="1:5" x14ac:dyDescent="0.25">
      <c r="A324" s="114"/>
      <c r="B324" s="83"/>
      <c r="C324" s="100"/>
      <c r="D324" s="83"/>
      <c r="E324" s="83"/>
    </row>
    <row r="325" spans="1:5" x14ac:dyDescent="0.25">
      <c r="A325" s="114"/>
      <c r="B325" s="83"/>
      <c r="C325" s="100"/>
      <c r="D325" s="83"/>
      <c r="E325" s="83"/>
    </row>
    <row r="326" spans="1:5" x14ac:dyDescent="0.25">
      <c r="A326" s="114"/>
      <c r="B326" s="83"/>
      <c r="C326" s="100"/>
      <c r="D326" s="83"/>
      <c r="E326" s="83"/>
    </row>
    <row r="327" spans="1:5" x14ac:dyDescent="0.25">
      <c r="A327" s="114"/>
      <c r="B327" s="83"/>
      <c r="C327" s="100"/>
      <c r="D327" s="83"/>
      <c r="E327" s="83"/>
    </row>
    <row r="328" spans="1:5" x14ac:dyDescent="0.25">
      <c r="A328" s="114"/>
      <c r="B328" s="83"/>
      <c r="C328" s="100"/>
      <c r="D328" s="83"/>
      <c r="E328" s="83"/>
    </row>
    <row r="329" spans="1:5" x14ac:dyDescent="0.25">
      <c r="A329" s="114"/>
      <c r="B329" s="83"/>
      <c r="C329" s="100"/>
      <c r="D329" s="83"/>
      <c r="E329" s="83"/>
    </row>
    <row r="330" spans="1:5" x14ac:dyDescent="0.25">
      <c r="A330" s="114"/>
      <c r="B330" s="83"/>
      <c r="C330" s="100"/>
      <c r="D330" s="83"/>
      <c r="E330" s="83"/>
    </row>
    <row r="331" spans="1:5" x14ac:dyDescent="0.25">
      <c r="A331" s="114"/>
      <c r="B331" s="83"/>
      <c r="C331" s="100"/>
      <c r="D331" s="83"/>
      <c r="E331" s="83"/>
    </row>
    <row r="332" spans="1:5" x14ac:dyDescent="0.25">
      <c r="A332" s="114"/>
      <c r="B332" s="83"/>
      <c r="C332" s="100"/>
      <c r="D332" s="83"/>
      <c r="E332" s="83"/>
    </row>
    <row r="333" spans="1:5" x14ac:dyDescent="0.25">
      <c r="A333" s="114"/>
      <c r="B333" s="83"/>
      <c r="C333" s="100"/>
      <c r="D333" s="83"/>
      <c r="E333" s="83"/>
    </row>
    <row r="334" spans="1:5" x14ac:dyDescent="0.25">
      <c r="A334" s="114"/>
      <c r="B334" s="83"/>
      <c r="C334" s="100"/>
      <c r="D334" s="83"/>
      <c r="E334" s="83"/>
    </row>
    <row r="335" spans="1:5" x14ac:dyDescent="0.25">
      <c r="A335" s="114"/>
      <c r="B335" s="83"/>
      <c r="C335" s="100"/>
      <c r="D335" s="83"/>
      <c r="E335" s="83"/>
    </row>
    <row r="336" spans="1:5" x14ac:dyDescent="0.25">
      <c r="A336" s="114"/>
      <c r="B336" s="83"/>
      <c r="C336" s="100"/>
      <c r="D336" s="83"/>
      <c r="E336" s="83"/>
    </row>
    <row r="337" spans="1:5" x14ac:dyDescent="0.25">
      <c r="A337" s="114"/>
      <c r="B337" s="83"/>
      <c r="C337" s="100"/>
      <c r="D337" s="83"/>
      <c r="E337" s="83"/>
    </row>
    <row r="338" spans="1:5" x14ac:dyDescent="0.25">
      <c r="A338" s="114"/>
      <c r="B338" s="83"/>
      <c r="C338" s="100"/>
      <c r="D338" s="83"/>
      <c r="E338" s="83"/>
    </row>
    <row r="339" spans="1:5" x14ac:dyDescent="0.25">
      <c r="A339" s="114"/>
      <c r="B339" s="83"/>
      <c r="C339" s="100"/>
      <c r="D339" s="83"/>
      <c r="E339" s="83"/>
    </row>
    <row r="340" spans="1:5" x14ac:dyDescent="0.25">
      <c r="A340" s="114"/>
      <c r="B340" s="83"/>
      <c r="C340" s="100"/>
      <c r="D340" s="83"/>
      <c r="E340" s="83"/>
    </row>
    <row r="341" spans="1:5" x14ac:dyDescent="0.25">
      <c r="A341" s="114"/>
      <c r="B341" s="83"/>
      <c r="C341" s="100"/>
      <c r="D341" s="83"/>
      <c r="E341" s="83"/>
    </row>
    <row r="342" spans="1:5" x14ac:dyDescent="0.25">
      <c r="A342" s="114"/>
      <c r="B342" s="83"/>
      <c r="C342" s="100"/>
      <c r="D342" s="83"/>
      <c r="E342" s="83"/>
    </row>
    <row r="343" spans="1:5" x14ac:dyDescent="0.25">
      <c r="A343" s="114"/>
      <c r="B343" s="83"/>
      <c r="C343" s="100"/>
      <c r="D343" s="83"/>
      <c r="E343" s="83"/>
    </row>
    <row r="344" spans="1:5" x14ac:dyDescent="0.25">
      <c r="A344" s="114"/>
      <c r="B344" s="83"/>
      <c r="C344" s="100"/>
      <c r="D344" s="83"/>
      <c r="E344" s="83"/>
    </row>
    <row r="345" spans="1:5" x14ac:dyDescent="0.25">
      <c r="A345" s="114"/>
      <c r="B345" s="83"/>
      <c r="C345" s="100"/>
      <c r="D345" s="83"/>
      <c r="E345" s="83"/>
    </row>
    <row r="346" spans="1:5" x14ac:dyDescent="0.25">
      <c r="A346" s="114"/>
      <c r="B346" s="83"/>
      <c r="C346" s="100"/>
      <c r="D346" s="83"/>
      <c r="E346" s="83"/>
    </row>
    <row r="347" spans="1:5" x14ac:dyDescent="0.25">
      <c r="A347" s="114"/>
      <c r="B347" s="83"/>
      <c r="C347" s="100"/>
      <c r="D347" s="83"/>
      <c r="E347" s="83"/>
    </row>
    <row r="348" spans="1:5" x14ac:dyDescent="0.25">
      <c r="A348" s="114"/>
      <c r="B348" s="83"/>
      <c r="C348" s="100"/>
      <c r="D348" s="83"/>
      <c r="E348" s="83"/>
    </row>
    <row r="349" spans="1:5" x14ac:dyDescent="0.25">
      <c r="A349" s="114"/>
      <c r="B349" s="83"/>
      <c r="C349" s="100"/>
      <c r="D349" s="83"/>
      <c r="E349" s="83"/>
    </row>
    <row r="350" spans="1:5" x14ac:dyDescent="0.25">
      <c r="A350" s="114"/>
      <c r="B350" s="83"/>
      <c r="C350" s="100"/>
      <c r="D350" s="83"/>
      <c r="E350" s="83"/>
    </row>
    <row r="351" spans="1:5" x14ac:dyDescent="0.25">
      <c r="A351" s="114"/>
      <c r="B351" s="83"/>
      <c r="C351" s="100"/>
      <c r="D351" s="83"/>
      <c r="E351" s="83"/>
    </row>
    <row r="352" spans="1:5" x14ac:dyDescent="0.25">
      <c r="A352" s="114"/>
      <c r="B352" s="83"/>
      <c r="C352" s="100"/>
      <c r="D352" s="83"/>
      <c r="E352" s="83"/>
    </row>
    <row r="353" spans="1:5" x14ac:dyDescent="0.25">
      <c r="A353" s="114"/>
      <c r="B353" s="83"/>
      <c r="C353" s="100"/>
      <c r="D353" s="83"/>
      <c r="E353" s="83"/>
    </row>
    <row r="354" spans="1:5" x14ac:dyDescent="0.25">
      <c r="A354" s="114"/>
      <c r="B354" s="83"/>
      <c r="C354" s="100"/>
      <c r="D354" s="83"/>
      <c r="E354" s="83"/>
    </row>
    <row r="355" spans="1:5" x14ac:dyDescent="0.25">
      <c r="A355" s="114"/>
      <c r="B355" s="83"/>
      <c r="C355" s="100"/>
      <c r="D355" s="83"/>
      <c r="E355" s="83"/>
    </row>
    <row r="356" spans="1:5" x14ac:dyDescent="0.25">
      <c r="A356" s="114"/>
      <c r="B356" s="83"/>
      <c r="C356" s="100"/>
      <c r="D356" s="83"/>
      <c r="E356" s="83"/>
    </row>
    <row r="357" spans="1:5" x14ac:dyDescent="0.25">
      <c r="A357" s="114"/>
      <c r="B357" s="83"/>
      <c r="C357" s="100"/>
      <c r="D357" s="83"/>
      <c r="E357" s="83"/>
    </row>
    <row r="358" spans="1:5" x14ac:dyDescent="0.25">
      <c r="A358" s="114"/>
      <c r="B358" s="83"/>
      <c r="C358" s="100"/>
      <c r="D358" s="83"/>
      <c r="E358" s="83"/>
    </row>
    <row r="359" spans="1:5" x14ac:dyDescent="0.25">
      <c r="A359" s="114"/>
      <c r="B359" s="83"/>
      <c r="C359" s="100"/>
      <c r="D359" s="83"/>
      <c r="E359" s="83"/>
    </row>
    <row r="360" spans="1:5" x14ac:dyDescent="0.25">
      <c r="A360" s="114"/>
      <c r="B360" s="83"/>
      <c r="C360" s="100"/>
      <c r="D360" s="83"/>
      <c r="E360" s="83"/>
    </row>
    <row r="361" spans="1:5" x14ac:dyDescent="0.25">
      <c r="A361" s="114"/>
      <c r="B361" s="83"/>
      <c r="C361" s="100"/>
      <c r="D361" s="83"/>
      <c r="E361" s="83"/>
    </row>
    <row r="362" spans="1:5" x14ac:dyDescent="0.25">
      <c r="A362" s="114"/>
      <c r="B362" s="83"/>
      <c r="C362" s="100"/>
      <c r="D362" s="83"/>
      <c r="E362" s="83"/>
    </row>
    <row r="363" spans="1:5" x14ac:dyDescent="0.25">
      <c r="A363" s="114"/>
      <c r="B363" s="83"/>
      <c r="C363" s="100"/>
      <c r="D363" s="83"/>
      <c r="E363" s="83"/>
    </row>
    <row r="364" spans="1:5" x14ac:dyDescent="0.25">
      <c r="A364" s="114"/>
      <c r="B364" s="83"/>
      <c r="C364" s="100"/>
      <c r="D364" s="83"/>
      <c r="E364" s="83"/>
    </row>
    <row r="365" spans="1:5" x14ac:dyDescent="0.25">
      <c r="A365" s="114"/>
      <c r="B365" s="83"/>
      <c r="C365" s="100"/>
      <c r="D365" s="83"/>
      <c r="E365" s="83"/>
    </row>
    <row r="366" spans="1:5" x14ac:dyDescent="0.25">
      <c r="A366" s="114"/>
      <c r="B366" s="83"/>
      <c r="C366" s="100"/>
      <c r="D366" s="83"/>
      <c r="E366" s="83"/>
    </row>
    <row r="367" spans="1:5" x14ac:dyDescent="0.25">
      <c r="A367" s="114"/>
      <c r="B367" s="83"/>
      <c r="C367" s="100"/>
      <c r="D367" s="83"/>
      <c r="E367" s="83"/>
    </row>
    <row r="368" spans="1:5" x14ac:dyDescent="0.25">
      <c r="A368" s="114"/>
      <c r="B368" s="83"/>
      <c r="C368" s="100"/>
      <c r="D368" s="83"/>
      <c r="E368" s="83"/>
    </row>
    <row r="369" spans="1:5" x14ac:dyDescent="0.25">
      <c r="A369" s="114"/>
      <c r="B369" s="83"/>
      <c r="C369" s="100"/>
      <c r="D369" s="83"/>
      <c r="E369" s="83"/>
    </row>
    <row r="370" spans="1:5" x14ac:dyDescent="0.25">
      <c r="A370" s="114"/>
      <c r="B370" s="83"/>
      <c r="C370" s="100"/>
      <c r="D370" s="83"/>
      <c r="E370" s="83"/>
    </row>
    <row r="371" spans="1:5" x14ac:dyDescent="0.25">
      <c r="A371" s="114"/>
      <c r="B371" s="83"/>
      <c r="C371" s="100"/>
      <c r="D371" s="83"/>
      <c r="E371" s="83"/>
    </row>
    <row r="372" spans="1:5" x14ac:dyDescent="0.25">
      <c r="A372" s="114"/>
      <c r="B372" s="83"/>
      <c r="C372" s="100"/>
      <c r="D372" s="83"/>
      <c r="E372" s="83"/>
    </row>
    <row r="373" spans="1:5" x14ac:dyDescent="0.25">
      <c r="A373" s="114"/>
      <c r="B373" s="83"/>
      <c r="C373" s="100"/>
      <c r="D373" s="83"/>
      <c r="E373" s="83"/>
    </row>
    <row r="374" spans="1:5" x14ac:dyDescent="0.25">
      <c r="A374" s="114"/>
      <c r="B374" s="83"/>
      <c r="C374" s="100"/>
      <c r="D374" s="83"/>
      <c r="E374" s="83"/>
    </row>
    <row r="375" spans="1:5" x14ac:dyDescent="0.25">
      <c r="A375" s="114"/>
      <c r="B375" s="83"/>
      <c r="C375" s="100"/>
      <c r="D375" s="83"/>
      <c r="E375" s="83"/>
    </row>
    <row r="376" spans="1:5" x14ac:dyDescent="0.25">
      <c r="A376" s="114"/>
      <c r="B376" s="83"/>
      <c r="C376" s="100"/>
      <c r="D376" s="83"/>
      <c r="E376" s="83"/>
    </row>
    <row r="377" spans="1:5" x14ac:dyDescent="0.25">
      <c r="A377" s="114"/>
      <c r="B377" s="83"/>
      <c r="C377" s="100"/>
      <c r="D377" s="83"/>
      <c r="E377" s="83"/>
    </row>
    <row r="378" spans="1:5" x14ac:dyDescent="0.25">
      <c r="A378" s="114"/>
      <c r="B378" s="83"/>
      <c r="C378" s="100"/>
      <c r="D378" s="83"/>
      <c r="E378" s="83"/>
    </row>
    <row r="379" spans="1:5" x14ac:dyDescent="0.25">
      <c r="A379" s="114"/>
      <c r="B379" s="83"/>
      <c r="C379" s="100"/>
      <c r="D379" s="83"/>
      <c r="E379" s="83"/>
    </row>
    <row r="380" spans="1:5" x14ac:dyDescent="0.25">
      <c r="A380" s="114"/>
      <c r="B380" s="83"/>
      <c r="C380" s="100"/>
      <c r="D380" s="83"/>
      <c r="E380" s="83"/>
    </row>
    <row r="381" spans="1:5" x14ac:dyDescent="0.25">
      <c r="A381" s="114"/>
      <c r="B381" s="83"/>
      <c r="C381" s="100"/>
      <c r="D381" s="83"/>
      <c r="E381" s="83"/>
    </row>
    <row r="382" spans="1:5" x14ac:dyDescent="0.25">
      <c r="A382" s="114"/>
      <c r="B382" s="83"/>
      <c r="C382" s="100"/>
      <c r="D382" s="83"/>
      <c r="E382" s="83"/>
    </row>
    <row r="383" spans="1:5" x14ac:dyDescent="0.25">
      <c r="A383" s="114"/>
      <c r="B383" s="83"/>
      <c r="C383" s="100"/>
      <c r="D383" s="83"/>
      <c r="E383" s="83"/>
    </row>
    <row r="384" spans="1:5" x14ac:dyDescent="0.25">
      <c r="A384" s="114"/>
      <c r="B384" s="83"/>
      <c r="C384" s="100"/>
      <c r="D384" s="83"/>
      <c r="E384" s="83"/>
    </row>
    <row r="385" spans="1:5" x14ac:dyDescent="0.25">
      <c r="A385" s="114"/>
      <c r="B385" s="83"/>
      <c r="C385" s="100"/>
      <c r="D385" s="83"/>
      <c r="E385" s="83"/>
    </row>
    <row r="386" spans="1:5" x14ac:dyDescent="0.25">
      <c r="A386" s="114"/>
      <c r="B386" s="83"/>
      <c r="C386" s="100"/>
      <c r="D386" s="83"/>
      <c r="E386" s="83"/>
    </row>
    <row r="387" spans="1:5" x14ac:dyDescent="0.25">
      <c r="A387" s="114"/>
      <c r="B387" s="83"/>
      <c r="C387" s="100"/>
      <c r="D387" s="83"/>
      <c r="E387" s="83"/>
    </row>
    <row r="388" spans="1:5" x14ac:dyDescent="0.25">
      <c r="A388" s="114"/>
      <c r="B388" s="83"/>
      <c r="C388" s="100"/>
      <c r="D388" s="83"/>
      <c r="E388" s="83"/>
    </row>
    <row r="389" spans="1:5" x14ac:dyDescent="0.25">
      <c r="A389" s="114"/>
      <c r="B389" s="83"/>
      <c r="C389" s="100"/>
      <c r="D389" s="83"/>
      <c r="E389" s="83"/>
    </row>
    <row r="390" spans="1:5" x14ac:dyDescent="0.25">
      <c r="A390" s="114"/>
      <c r="B390" s="83"/>
      <c r="C390" s="100"/>
      <c r="D390" s="83"/>
      <c r="E390" s="83"/>
    </row>
    <row r="391" spans="1:5" x14ac:dyDescent="0.25">
      <c r="A391" s="114"/>
      <c r="B391" s="83"/>
      <c r="C391" s="100"/>
      <c r="D391" s="83"/>
      <c r="E391" s="83"/>
    </row>
    <row r="392" spans="1:5" x14ac:dyDescent="0.25">
      <c r="A392" s="114"/>
      <c r="B392" s="83"/>
      <c r="C392" s="100"/>
      <c r="D392" s="83"/>
      <c r="E392" s="83"/>
    </row>
    <row r="393" spans="1:5" x14ac:dyDescent="0.25">
      <c r="A393" s="114"/>
      <c r="B393" s="83"/>
      <c r="C393" s="100"/>
      <c r="D393" s="83"/>
      <c r="E393" s="83"/>
    </row>
    <row r="394" spans="1:5" x14ac:dyDescent="0.25">
      <c r="A394" s="114"/>
      <c r="B394" s="83"/>
      <c r="C394" s="100"/>
      <c r="D394" s="83"/>
      <c r="E394" s="83"/>
    </row>
    <row r="395" spans="1:5" x14ac:dyDescent="0.25">
      <c r="A395" s="114"/>
      <c r="B395" s="83"/>
      <c r="C395" s="100"/>
      <c r="D395" s="83"/>
      <c r="E395" s="83"/>
    </row>
    <row r="396" spans="1:5" x14ac:dyDescent="0.25">
      <c r="A396" s="114"/>
      <c r="B396" s="83"/>
      <c r="C396" s="100"/>
      <c r="D396" s="83"/>
      <c r="E396" s="83"/>
    </row>
    <row r="397" spans="1:5" x14ac:dyDescent="0.25">
      <c r="A397" s="114"/>
      <c r="B397" s="83"/>
      <c r="C397" s="100"/>
      <c r="D397" s="83"/>
      <c r="E397" s="83"/>
    </row>
    <row r="398" spans="1:5" x14ac:dyDescent="0.25">
      <c r="A398" s="114"/>
      <c r="B398" s="83"/>
      <c r="C398" s="100"/>
      <c r="D398" s="83"/>
      <c r="E398" s="83"/>
    </row>
    <row r="399" spans="1:5" x14ac:dyDescent="0.25">
      <c r="A399" s="114"/>
      <c r="B399" s="83"/>
      <c r="C399" s="100"/>
      <c r="D399" s="83"/>
      <c r="E399" s="83"/>
    </row>
    <row r="400" spans="1:5" x14ac:dyDescent="0.25">
      <c r="A400" s="114"/>
      <c r="B400" s="83"/>
      <c r="C400" s="100"/>
      <c r="D400" s="83"/>
      <c r="E400" s="83"/>
    </row>
    <row r="401" spans="1:5" x14ac:dyDescent="0.25">
      <c r="A401" s="114"/>
      <c r="B401" s="83"/>
      <c r="C401" s="100"/>
      <c r="D401" s="83"/>
      <c r="E401" s="83"/>
    </row>
    <row r="402" spans="1:5" x14ac:dyDescent="0.25">
      <c r="A402" s="114"/>
      <c r="B402" s="83"/>
      <c r="C402" s="100"/>
      <c r="D402" s="83"/>
      <c r="E402" s="83"/>
    </row>
    <row r="403" spans="1:5" x14ac:dyDescent="0.25">
      <c r="A403" s="114"/>
      <c r="B403" s="83"/>
      <c r="C403" s="100"/>
      <c r="D403" s="83"/>
      <c r="E403" s="83"/>
    </row>
    <row r="404" spans="1:5" x14ac:dyDescent="0.25">
      <c r="A404" s="114"/>
      <c r="B404" s="83"/>
      <c r="C404" s="100"/>
      <c r="D404" s="83"/>
      <c r="E404" s="83"/>
    </row>
    <row r="405" spans="1:5" x14ac:dyDescent="0.25">
      <c r="A405" s="114"/>
      <c r="B405" s="83"/>
      <c r="C405" s="100"/>
      <c r="D405" s="83"/>
      <c r="E405" s="83"/>
    </row>
    <row r="406" spans="1:5" x14ac:dyDescent="0.25">
      <c r="A406" s="114"/>
      <c r="B406" s="83"/>
      <c r="C406" s="100"/>
      <c r="D406" s="83"/>
      <c r="E406" s="83"/>
    </row>
    <row r="407" spans="1:5" x14ac:dyDescent="0.25">
      <c r="A407" s="114"/>
      <c r="B407" s="83"/>
      <c r="C407" s="100"/>
      <c r="D407" s="83"/>
      <c r="E407" s="83"/>
    </row>
    <row r="408" spans="1:5" x14ac:dyDescent="0.25">
      <c r="A408" s="114"/>
      <c r="B408" s="83"/>
      <c r="C408" s="100"/>
      <c r="D408" s="83"/>
      <c r="E408" s="83"/>
    </row>
    <row r="409" spans="1:5" x14ac:dyDescent="0.25">
      <c r="A409" s="114"/>
      <c r="B409" s="83"/>
      <c r="C409" s="100"/>
      <c r="D409" s="83"/>
      <c r="E409" s="83"/>
    </row>
    <row r="410" spans="1:5" x14ac:dyDescent="0.25">
      <c r="A410" s="114"/>
      <c r="B410" s="83"/>
      <c r="C410" s="100"/>
      <c r="D410" s="83"/>
      <c r="E410" s="83"/>
    </row>
  </sheetData>
  <sheetProtection sheet="1" objects="1" scenarios="1" selectLockedCells="1"/>
  <mergeCells count="3">
    <mergeCell ref="A2:F2"/>
    <mergeCell ref="A3:F3"/>
    <mergeCell ref="A1:F1"/>
  </mergeCells>
  <phoneticPr fontId="3" type="noConversion"/>
  <pageMargins left="0.35433070866141736" right="0.35433070866141736" top="0.59055118110236227" bottom="0.59055118110236227" header="0.11811023622047245" footer="0"/>
  <pageSetup paperSize="9" fitToWidth="3" fitToHeight="2"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72"/>
  <sheetViews>
    <sheetView workbookViewId="0">
      <selection activeCell="C7" sqref="C7"/>
    </sheetView>
  </sheetViews>
  <sheetFormatPr defaultColWidth="8.88671875" defaultRowHeight="15" x14ac:dyDescent="0.25"/>
  <cols>
    <col min="1" max="1" width="9.109375" style="105" customWidth="1"/>
    <col min="2" max="2" width="55.6640625" style="94" customWidth="1"/>
    <col min="3" max="3" width="15.33203125" style="95" customWidth="1"/>
    <col min="4" max="4" width="14.6640625" style="95" customWidth="1"/>
    <col min="5" max="5" width="17.33203125" style="96" customWidth="1"/>
    <col min="6" max="66" width="8.88671875" style="96" customWidth="1"/>
    <col min="67" max="16384" width="8.88671875" style="75"/>
  </cols>
  <sheetData>
    <row r="1" spans="1:66" customFormat="1" ht="36" customHeight="1" x14ac:dyDescent="0.4">
      <c r="A1" s="578" t="s">
        <v>72</v>
      </c>
      <c r="B1" s="578"/>
      <c r="C1" s="578"/>
      <c r="D1" s="578"/>
      <c r="E1" s="578"/>
      <c r="F1" s="274"/>
      <c r="G1" s="274"/>
      <c r="H1" s="274"/>
      <c r="I1" s="274"/>
      <c r="J1" s="274"/>
      <c r="K1" s="274"/>
      <c r="L1" s="274"/>
      <c r="M1" s="274"/>
      <c r="N1" s="274"/>
      <c r="O1" s="274"/>
      <c r="P1" s="274"/>
      <c r="Q1" s="274"/>
      <c r="R1" s="274"/>
    </row>
    <row r="2" spans="1:66" s="52" customFormat="1" ht="21" x14ac:dyDescent="0.4">
      <c r="A2" s="202"/>
      <c r="B2" s="593" t="s">
        <v>73</v>
      </c>
      <c r="C2" s="594"/>
      <c r="D2" s="594"/>
      <c r="E2" s="595"/>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row>
    <row r="3" spans="1:66" s="56" customFormat="1" ht="15" customHeight="1" x14ac:dyDescent="0.3">
      <c r="A3" s="203"/>
      <c r="B3" s="53"/>
      <c r="C3" s="54"/>
      <c r="D3" s="54"/>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row>
    <row r="4" spans="1:66" s="61" customFormat="1" ht="15.6" x14ac:dyDescent="0.3">
      <c r="A4" s="203"/>
      <c r="B4" s="53"/>
      <c r="C4" s="54"/>
      <c r="D4" s="54"/>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row>
    <row r="5" spans="1:66" s="58" customFormat="1" ht="15.6" x14ac:dyDescent="0.3">
      <c r="A5" s="204"/>
      <c r="B5" s="360" t="s">
        <v>155</v>
      </c>
      <c r="C5" s="385"/>
      <c r="D5" s="386"/>
      <c r="E5" s="38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row>
    <row r="6" spans="1:66" s="61" customFormat="1" ht="15.6" x14ac:dyDescent="0.3">
      <c r="A6" s="203"/>
      <c r="B6" s="343"/>
      <c r="C6" s="344"/>
      <c r="D6" s="344"/>
      <c r="E6" s="309"/>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row>
    <row r="7" spans="1:66" s="62" customFormat="1" x14ac:dyDescent="0.25">
      <c r="A7" s="65"/>
      <c r="B7" s="379" t="s">
        <v>74</v>
      </c>
      <c r="C7" s="549"/>
      <c r="D7" s="341"/>
      <c r="E7" s="373"/>
    </row>
    <row r="8" spans="1:66" s="64" customFormat="1" ht="15.6" x14ac:dyDescent="0.3">
      <c r="A8" s="205"/>
      <c r="B8" s="380" t="s">
        <v>75</v>
      </c>
      <c r="C8" s="560"/>
      <c r="D8" s="344"/>
      <c r="E8" s="374"/>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row>
    <row r="9" spans="1:66" s="65" customFormat="1" x14ac:dyDescent="0.25">
      <c r="B9" s="379"/>
      <c r="C9" s="375"/>
      <c r="D9" s="341"/>
      <c r="E9" s="373"/>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row>
    <row r="10" spans="1:66" s="66" customFormat="1" ht="15.6" x14ac:dyDescent="0.3">
      <c r="A10" s="203"/>
      <c r="B10" s="379" t="s">
        <v>76</v>
      </c>
      <c r="C10" s="375"/>
      <c r="D10" s="344"/>
      <c r="E10" s="309"/>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row>
    <row r="11" spans="1:66" s="65" customFormat="1" x14ac:dyDescent="0.25">
      <c r="B11" s="379" t="s">
        <v>279</v>
      </c>
      <c r="C11" s="389"/>
      <c r="D11" s="341"/>
      <c r="E11" s="373"/>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row>
    <row r="12" spans="1:66" s="66" customFormat="1" ht="16.2" thickBot="1" x14ac:dyDescent="0.35">
      <c r="A12" s="203"/>
      <c r="B12" s="379"/>
      <c r="C12" s="375"/>
      <c r="D12" s="344"/>
      <c r="E12" s="309"/>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row>
    <row r="13" spans="1:66" s="68" customFormat="1" ht="16.2" thickBot="1" x14ac:dyDescent="0.3">
      <c r="B13" s="381" t="s">
        <v>77</v>
      </c>
      <c r="C13" s="383">
        <f>C7-C8-C11</f>
        <v>0</v>
      </c>
      <c r="D13" s="341"/>
      <c r="E13" s="376"/>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row>
    <row r="14" spans="1:66" s="65" customFormat="1" ht="15.6" x14ac:dyDescent="0.3">
      <c r="B14" s="347"/>
      <c r="C14" s="375"/>
      <c r="D14" s="341"/>
      <c r="E14" s="373"/>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row>
    <row r="15" spans="1:66" s="65" customFormat="1" x14ac:dyDescent="0.25">
      <c r="B15" s="379" t="s">
        <v>78</v>
      </c>
      <c r="C15" s="375"/>
      <c r="D15" s="341"/>
      <c r="E15" s="373"/>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row>
    <row r="16" spans="1:66" s="69" customFormat="1" ht="16.2" thickBot="1" x14ac:dyDescent="0.35">
      <c r="A16" s="203"/>
      <c r="B16" s="379" t="s">
        <v>338</v>
      </c>
      <c r="C16" s="375"/>
      <c r="D16" s="344"/>
      <c r="E16" s="309"/>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row>
    <row r="17" spans="1:66" s="65" customFormat="1" ht="15.6" thickBot="1" x14ac:dyDescent="0.3">
      <c r="B17" s="379" t="s">
        <v>79</v>
      </c>
      <c r="C17" s="375"/>
      <c r="D17" s="383">
        <f>C13*16.7</f>
        <v>0</v>
      </c>
      <c r="E17" s="373"/>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row>
    <row r="18" spans="1:66" s="68" customFormat="1" x14ac:dyDescent="0.25">
      <c r="B18" s="380"/>
      <c r="C18" s="375"/>
      <c r="D18" s="349"/>
      <c r="E18" s="376"/>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row>
    <row r="19" spans="1:66" s="66" customFormat="1" ht="15.6" x14ac:dyDescent="0.3">
      <c r="A19" s="203"/>
      <c r="B19" s="347" t="s">
        <v>80</v>
      </c>
      <c r="C19" s="375"/>
      <c r="D19" s="344"/>
      <c r="E19" s="309"/>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row>
    <row r="20" spans="1:66" s="65" customFormat="1" x14ac:dyDescent="0.25">
      <c r="B20" s="379" t="s">
        <v>81</v>
      </c>
      <c r="C20" s="549">
        <v>0</v>
      </c>
      <c r="D20" s="349"/>
      <c r="E20" s="373"/>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row>
    <row r="21" spans="1:66" s="65" customFormat="1" x14ac:dyDescent="0.25">
      <c r="B21" s="379" t="s">
        <v>82</v>
      </c>
      <c r="C21" s="549">
        <v>0</v>
      </c>
      <c r="D21" s="349"/>
      <c r="E21" s="373"/>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row>
    <row r="22" spans="1:66" s="65" customFormat="1" ht="15.6" thickBot="1" x14ac:dyDescent="0.3">
      <c r="B22" s="379" t="s">
        <v>83</v>
      </c>
      <c r="C22" s="549">
        <v>0</v>
      </c>
      <c r="D22" s="349"/>
      <c r="E22" s="373"/>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row>
    <row r="23" spans="1:66" s="65" customFormat="1" ht="15.6" thickBot="1" x14ac:dyDescent="0.3">
      <c r="B23" s="379" t="s">
        <v>278</v>
      </c>
      <c r="C23" s="375"/>
      <c r="D23" s="388">
        <f>C20+C21+C22</f>
        <v>0</v>
      </c>
      <c r="E23" s="373"/>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row>
    <row r="24" spans="1:66" s="65" customFormat="1" ht="16.2" thickBot="1" x14ac:dyDescent="0.35">
      <c r="B24" s="347"/>
      <c r="C24" s="375"/>
      <c r="D24" s="349"/>
      <c r="E24" s="373"/>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row>
    <row r="25" spans="1:66" s="65" customFormat="1" ht="16.2" thickBot="1" x14ac:dyDescent="0.35">
      <c r="B25" s="382" t="s">
        <v>84</v>
      </c>
      <c r="C25" s="377"/>
      <c r="D25" s="378"/>
      <c r="E25" s="384">
        <f>D17+D23</f>
        <v>0</v>
      </c>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row>
    <row r="26" spans="1:66" s="61" customFormat="1" ht="15.6" x14ac:dyDescent="0.3">
      <c r="A26" s="203"/>
      <c r="B26" s="53"/>
      <c r="C26" s="54"/>
      <c r="D26" s="54"/>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row>
    <row r="27" spans="1:66" s="70" customFormat="1" ht="14.4" customHeight="1" x14ac:dyDescent="0.25">
      <c r="A27" s="71"/>
      <c r="B27" s="72"/>
      <c r="C27" s="73"/>
      <c r="D27" s="73"/>
    </row>
    <row r="28" spans="1:66" ht="15.6" x14ac:dyDescent="0.3">
      <c r="B28" s="74"/>
      <c r="C28" s="73"/>
      <c r="D28" s="73"/>
    </row>
    <row r="29" spans="1:66" ht="15.6" x14ac:dyDescent="0.3">
      <c r="B29" s="74"/>
      <c r="C29" s="73"/>
      <c r="D29" s="73"/>
    </row>
    <row r="30" spans="1:66" ht="15.6" x14ac:dyDescent="0.3">
      <c r="B30" s="74"/>
      <c r="C30" s="73"/>
      <c r="D30" s="73"/>
    </row>
    <row r="31" spans="1:66" ht="15.6" x14ac:dyDescent="0.3">
      <c r="B31" s="53"/>
      <c r="C31" s="73"/>
      <c r="D31" s="73"/>
    </row>
    <row r="32" spans="1:66" ht="15.6" x14ac:dyDescent="0.3">
      <c r="B32" s="53"/>
      <c r="C32" s="73"/>
      <c r="D32" s="73"/>
    </row>
    <row r="33" spans="1:4" ht="15.6" x14ac:dyDescent="0.3">
      <c r="B33" s="53"/>
      <c r="C33" s="73"/>
      <c r="D33" s="73"/>
    </row>
    <row r="34" spans="1:4" ht="15.6" x14ac:dyDescent="0.3">
      <c r="B34" s="53"/>
      <c r="C34" s="73"/>
      <c r="D34" s="73"/>
    </row>
    <row r="35" spans="1:4" ht="15.6" x14ac:dyDescent="0.3">
      <c r="B35" s="53"/>
      <c r="C35" s="73"/>
      <c r="D35" s="73"/>
    </row>
    <row r="36" spans="1:4" ht="15.6" x14ac:dyDescent="0.3">
      <c r="B36" s="53"/>
      <c r="C36" s="73"/>
      <c r="D36" s="73"/>
    </row>
    <row r="37" spans="1:4" ht="15.6" x14ac:dyDescent="0.3">
      <c r="B37" s="53"/>
      <c r="C37" s="73"/>
      <c r="D37" s="73"/>
    </row>
    <row r="38" spans="1:4" ht="15.6" x14ac:dyDescent="0.3">
      <c r="B38" s="53"/>
      <c r="C38" s="76"/>
      <c r="D38" s="73"/>
    </row>
    <row r="39" spans="1:4" ht="15.6" x14ac:dyDescent="0.3">
      <c r="B39" s="53"/>
      <c r="C39" s="73"/>
      <c r="D39" s="73"/>
    </row>
    <row r="40" spans="1:4" x14ac:dyDescent="0.25">
      <c r="B40" s="77"/>
      <c r="C40" s="73"/>
      <c r="D40" s="73"/>
    </row>
    <row r="41" spans="1:4" ht="15.6" x14ac:dyDescent="0.3">
      <c r="B41" s="53"/>
      <c r="C41" s="76"/>
      <c r="D41" s="73"/>
    </row>
    <row r="42" spans="1:4" ht="15.6" x14ac:dyDescent="0.3">
      <c r="B42" s="53"/>
      <c r="C42" s="76"/>
      <c r="D42" s="73"/>
    </row>
    <row r="43" spans="1:4" s="80" customFormat="1" ht="17.399999999999999" x14ac:dyDescent="0.3">
      <c r="A43" s="107"/>
      <c r="B43" s="78"/>
      <c r="C43" s="79"/>
      <c r="D43" s="79"/>
    </row>
    <row r="44" spans="1:4" ht="13.2" x14ac:dyDescent="0.25">
      <c r="B44" s="81"/>
      <c r="C44" s="82"/>
      <c r="D44" s="82"/>
    </row>
    <row r="45" spans="1:4" ht="13.2" x14ac:dyDescent="0.25">
      <c r="B45" s="81"/>
      <c r="C45" s="82"/>
      <c r="D45" s="82"/>
    </row>
    <row r="46" spans="1:4" ht="13.2" x14ac:dyDescent="0.25">
      <c r="B46" s="81"/>
      <c r="C46" s="82"/>
      <c r="D46" s="82"/>
    </row>
    <row r="47" spans="1:4" ht="13.2" x14ac:dyDescent="0.25">
      <c r="B47" s="81"/>
      <c r="C47" s="82"/>
      <c r="D47" s="82"/>
    </row>
    <row r="48" spans="1:4" ht="15.6" x14ac:dyDescent="0.3">
      <c r="B48" s="53"/>
      <c r="C48" s="83"/>
      <c r="D48" s="83"/>
    </row>
    <row r="49" spans="1:4" ht="15.6" x14ac:dyDescent="0.3">
      <c r="B49" s="53"/>
      <c r="C49" s="83"/>
      <c r="D49" s="83"/>
    </row>
    <row r="50" spans="1:4" ht="15.6" x14ac:dyDescent="0.3">
      <c r="B50" s="53"/>
      <c r="C50" s="83"/>
      <c r="D50" s="83"/>
    </row>
    <row r="51" spans="1:4" ht="15.6" x14ac:dyDescent="0.3">
      <c r="B51" s="53"/>
      <c r="C51" s="83"/>
      <c r="D51" s="83"/>
    </row>
    <row r="52" spans="1:4" ht="15.6" x14ac:dyDescent="0.3">
      <c r="B52" s="53"/>
      <c r="C52" s="83"/>
      <c r="D52" s="83"/>
    </row>
    <row r="53" spans="1:4" ht="15.6" x14ac:dyDescent="0.3">
      <c r="B53" s="53"/>
      <c r="C53" s="83"/>
      <c r="D53" s="83"/>
    </row>
    <row r="54" spans="1:4" ht="15.6" x14ac:dyDescent="0.3">
      <c r="B54" s="53"/>
      <c r="C54" s="83"/>
      <c r="D54" s="83"/>
    </row>
    <row r="55" spans="1:4" s="86" customFormat="1" ht="15.6" x14ac:dyDescent="0.3">
      <c r="A55" s="206"/>
      <c r="B55" s="84"/>
      <c r="C55" s="85"/>
      <c r="D55" s="85"/>
    </row>
    <row r="56" spans="1:4" ht="15.6" x14ac:dyDescent="0.3">
      <c r="B56" s="53"/>
      <c r="C56" s="83"/>
      <c r="D56" s="83"/>
    </row>
    <row r="57" spans="1:4" s="70" customFormat="1" ht="14.4" customHeight="1" x14ac:dyDescent="0.25">
      <c r="A57" s="71"/>
      <c r="B57" s="87"/>
      <c r="C57" s="83"/>
      <c r="D57" s="83"/>
    </row>
    <row r="58" spans="1:4" ht="15.6" x14ac:dyDescent="0.3">
      <c r="B58" s="53"/>
      <c r="C58" s="83"/>
      <c r="D58" s="83"/>
    </row>
    <row r="59" spans="1:4" ht="15.6" x14ac:dyDescent="0.3">
      <c r="B59" s="53"/>
      <c r="C59" s="83"/>
      <c r="D59" s="83"/>
    </row>
    <row r="60" spans="1:4" s="70" customFormat="1" ht="14.4" customHeight="1" x14ac:dyDescent="0.25">
      <c r="A60" s="71"/>
      <c r="B60" s="87"/>
      <c r="C60" s="83"/>
      <c r="D60" s="83"/>
    </row>
    <row r="61" spans="1:4" ht="15.6" x14ac:dyDescent="0.3">
      <c r="B61" s="53"/>
      <c r="C61" s="83"/>
      <c r="D61" s="83"/>
    </row>
    <row r="62" spans="1:4" ht="15.6" x14ac:dyDescent="0.3">
      <c r="B62" s="53"/>
      <c r="C62" s="83"/>
      <c r="D62" s="83"/>
    </row>
    <row r="63" spans="1:4" ht="15.6" x14ac:dyDescent="0.3">
      <c r="B63" s="53"/>
      <c r="C63" s="83"/>
      <c r="D63" s="83"/>
    </row>
    <row r="64" spans="1:4" ht="15.6" x14ac:dyDescent="0.3">
      <c r="B64" s="53"/>
      <c r="C64" s="83"/>
      <c r="D64" s="83"/>
    </row>
    <row r="65" spans="1:4" s="86" customFormat="1" ht="15.6" x14ac:dyDescent="0.3">
      <c r="A65" s="206"/>
      <c r="B65" s="84"/>
      <c r="C65" s="85"/>
      <c r="D65" s="85"/>
    </row>
    <row r="66" spans="1:4" s="70" customFormat="1" ht="14.4" customHeight="1" x14ac:dyDescent="0.25">
      <c r="A66" s="71"/>
      <c r="B66" s="87"/>
      <c r="C66" s="83"/>
      <c r="D66" s="83"/>
    </row>
    <row r="67" spans="1:4" ht="15.6" x14ac:dyDescent="0.3">
      <c r="B67" s="53"/>
      <c r="C67" s="83"/>
      <c r="D67" s="83"/>
    </row>
    <row r="68" spans="1:4" s="70" customFormat="1" ht="14.4" customHeight="1" x14ac:dyDescent="0.25">
      <c r="A68" s="71"/>
      <c r="B68" s="87"/>
      <c r="C68" s="83"/>
      <c r="D68" s="83"/>
    </row>
    <row r="69" spans="1:4" ht="15.6" x14ac:dyDescent="0.3">
      <c r="B69" s="53"/>
      <c r="C69" s="83"/>
      <c r="D69" s="83"/>
    </row>
    <row r="70" spans="1:4" ht="15.6" x14ac:dyDescent="0.3">
      <c r="B70" s="53"/>
      <c r="C70" s="83"/>
      <c r="D70" s="83"/>
    </row>
    <row r="71" spans="1:4" ht="15.6" x14ac:dyDescent="0.3">
      <c r="B71" s="53"/>
      <c r="C71" s="83"/>
      <c r="D71" s="83"/>
    </row>
    <row r="72" spans="1:4" s="86" customFormat="1" ht="15.6" x14ac:dyDescent="0.3">
      <c r="A72" s="206"/>
      <c r="B72" s="84"/>
      <c r="C72" s="85"/>
      <c r="D72" s="85"/>
    </row>
    <row r="73" spans="1:4" ht="15.6" x14ac:dyDescent="0.3">
      <c r="B73" s="53"/>
      <c r="C73" s="83"/>
      <c r="D73" s="83"/>
    </row>
    <row r="74" spans="1:4" s="70" customFormat="1" ht="14.4" customHeight="1" x14ac:dyDescent="0.25">
      <c r="A74" s="71"/>
      <c r="B74" s="87"/>
      <c r="C74" s="83"/>
      <c r="D74" s="83"/>
    </row>
    <row r="75" spans="1:4" ht="15.6" x14ac:dyDescent="0.3">
      <c r="B75" s="53"/>
      <c r="C75" s="83"/>
      <c r="D75" s="83"/>
    </row>
    <row r="76" spans="1:4" ht="15.6" x14ac:dyDescent="0.3">
      <c r="B76" s="53"/>
      <c r="C76" s="83"/>
      <c r="D76" s="83"/>
    </row>
    <row r="77" spans="1:4" s="70" customFormat="1" ht="14.4" customHeight="1" x14ac:dyDescent="0.25">
      <c r="A77" s="71"/>
      <c r="B77" s="87"/>
      <c r="C77" s="83"/>
      <c r="D77" s="83"/>
    </row>
    <row r="78" spans="1:4" ht="15.6" x14ac:dyDescent="0.3">
      <c r="B78" s="53"/>
      <c r="C78" s="83"/>
      <c r="D78" s="83"/>
    </row>
    <row r="79" spans="1:4" ht="15.6" x14ac:dyDescent="0.3">
      <c r="B79" s="53"/>
      <c r="C79" s="83"/>
      <c r="D79" s="83"/>
    </row>
    <row r="80" spans="1:4" ht="15.6" x14ac:dyDescent="0.3">
      <c r="B80" s="53"/>
      <c r="C80" s="83"/>
      <c r="D80" s="83"/>
    </row>
    <row r="81" spans="1:4" s="89" customFormat="1" ht="17.399999999999999" x14ac:dyDescent="0.3">
      <c r="A81" s="293"/>
      <c r="B81" s="88"/>
      <c r="C81" s="85"/>
      <c r="D81" s="85"/>
    </row>
    <row r="82" spans="1:4" ht="15.6" x14ac:dyDescent="0.3">
      <c r="B82" s="53"/>
      <c r="C82" s="83"/>
      <c r="D82" s="83"/>
    </row>
    <row r="83" spans="1:4" s="89" customFormat="1" ht="17.399999999999999" x14ac:dyDescent="0.3">
      <c r="A83" s="293"/>
      <c r="B83" s="88"/>
      <c r="C83" s="85"/>
      <c r="D83" s="85"/>
    </row>
    <row r="84" spans="1:4" s="89" customFormat="1" ht="15.6" customHeight="1" x14ac:dyDescent="0.3">
      <c r="A84" s="293"/>
      <c r="B84" s="88"/>
      <c r="C84" s="85"/>
      <c r="D84" s="85"/>
    </row>
    <row r="85" spans="1:4" s="89" customFormat="1" ht="17.399999999999999" x14ac:dyDescent="0.3">
      <c r="A85" s="293"/>
      <c r="B85" s="88"/>
      <c r="C85" s="85"/>
      <c r="D85" s="85"/>
    </row>
    <row r="86" spans="1:4" ht="12.6" customHeight="1" x14ac:dyDescent="0.25">
      <c r="B86" s="90"/>
      <c r="C86" s="83"/>
      <c r="D86" s="83"/>
    </row>
    <row r="87" spans="1:4" s="57" customFormat="1" ht="17.399999999999999" x14ac:dyDescent="0.3">
      <c r="A87" s="204"/>
      <c r="B87" s="78"/>
      <c r="C87" s="85"/>
      <c r="D87" s="85"/>
    </row>
    <row r="88" spans="1:4" ht="12.6" customHeight="1" x14ac:dyDescent="0.25">
      <c r="B88" s="90"/>
      <c r="C88" s="83"/>
      <c r="D88" s="83"/>
    </row>
    <row r="89" spans="1:4" s="57" customFormat="1" ht="17.399999999999999" x14ac:dyDescent="0.3">
      <c r="A89" s="204"/>
      <c r="B89" s="78"/>
      <c r="C89" s="85"/>
      <c r="D89" s="85"/>
    </row>
    <row r="90" spans="1:4" ht="12.6" customHeight="1" x14ac:dyDescent="0.25">
      <c r="B90" s="90"/>
      <c r="C90" s="83"/>
      <c r="D90" s="83"/>
    </row>
    <row r="91" spans="1:4" s="93" customFormat="1" ht="17.399999999999999" x14ac:dyDescent="0.3">
      <c r="A91" s="372"/>
      <c r="B91" s="91"/>
      <c r="C91" s="92"/>
      <c r="D91" s="92"/>
    </row>
    <row r="92" spans="1:4" ht="12.6" customHeight="1" x14ac:dyDescent="0.25">
      <c r="B92" s="90"/>
      <c r="C92" s="83"/>
      <c r="D92" s="83"/>
    </row>
    <row r="93" spans="1:4" ht="15.6" x14ac:dyDescent="0.3">
      <c r="B93" s="53"/>
      <c r="C93" s="83"/>
      <c r="D93" s="83"/>
    </row>
    <row r="94" spans="1:4" ht="15.6" x14ac:dyDescent="0.3">
      <c r="B94" s="53"/>
      <c r="C94" s="83"/>
      <c r="D94" s="83"/>
    </row>
    <row r="95" spans="1:4" ht="15.6" x14ac:dyDescent="0.3">
      <c r="B95" s="53"/>
      <c r="C95" s="83"/>
      <c r="D95" s="83"/>
    </row>
    <row r="96" spans="1:4" s="86" customFormat="1" ht="15.6" x14ac:dyDescent="0.3">
      <c r="A96" s="206"/>
      <c r="B96" s="84"/>
      <c r="C96" s="54"/>
      <c r="D96" s="54"/>
    </row>
    <row r="97" spans="2:4" x14ac:dyDescent="0.25">
      <c r="B97" s="90"/>
      <c r="C97" s="83"/>
      <c r="D97" s="83"/>
    </row>
    <row r="98" spans="2:4" x14ac:dyDescent="0.25">
      <c r="B98" s="90"/>
      <c r="C98" s="83"/>
      <c r="D98" s="83"/>
    </row>
    <row r="99" spans="2:4" x14ac:dyDescent="0.25">
      <c r="B99" s="90"/>
      <c r="C99" s="83"/>
      <c r="D99" s="83"/>
    </row>
    <row r="100" spans="2:4" x14ac:dyDescent="0.25">
      <c r="B100" s="90"/>
      <c r="C100" s="83"/>
      <c r="D100" s="83"/>
    </row>
    <row r="101" spans="2:4" x14ac:dyDescent="0.25">
      <c r="B101" s="90"/>
      <c r="C101" s="83"/>
      <c r="D101" s="83"/>
    </row>
    <row r="102" spans="2:4" x14ac:dyDescent="0.25">
      <c r="B102" s="90"/>
      <c r="C102" s="83"/>
      <c r="D102" s="83"/>
    </row>
    <row r="103" spans="2:4" x14ac:dyDescent="0.25">
      <c r="B103" s="90"/>
      <c r="C103" s="83"/>
      <c r="D103" s="83"/>
    </row>
    <row r="104" spans="2:4" x14ac:dyDescent="0.25">
      <c r="B104" s="90"/>
      <c r="C104" s="83"/>
      <c r="D104" s="83"/>
    </row>
    <row r="105" spans="2:4" x14ac:dyDescent="0.25">
      <c r="B105" s="90"/>
      <c r="C105" s="83"/>
      <c r="D105" s="83"/>
    </row>
    <row r="106" spans="2:4" x14ac:dyDescent="0.25">
      <c r="B106" s="90"/>
      <c r="C106" s="83"/>
      <c r="D106" s="83"/>
    </row>
    <row r="107" spans="2:4" x14ac:dyDescent="0.25">
      <c r="B107" s="90"/>
      <c r="C107" s="83"/>
      <c r="D107" s="83"/>
    </row>
    <row r="108" spans="2:4" x14ac:dyDescent="0.25">
      <c r="B108" s="90"/>
      <c r="C108" s="83"/>
      <c r="D108" s="83"/>
    </row>
    <row r="109" spans="2:4" x14ac:dyDescent="0.25">
      <c r="B109" s="90"/>
      <c r="C109" s="83"/>
      <c r="D109" s="83"/>
    </row>
    <row r="110" spans="2:4" x14ac:dyDescent="0.25">
      <c r="B110" s="90"/>
      <c r="C110" s="83"/>
      <c r="D110" s="83"/>
    </row>
    <row r="111" spans="2:4" x14ac:dyDescent="0.25">
      <c r="B111" s="90"/>
      <c r="C111" s="83"/>
      <c r="D111" s="83"/>
    </row>
    <row r="112" spans="2:4" x14ac:dyDescent="0.25">
      <c r="B112" s="90"/>
      <c r="C112" s="83"/>
      <c r="D112" s="83"/>
    </row>
    <row r="113" spans="2:4" x14ac:dyDescent="0.25">
      <c r="B113" s="90"/>
      <c r="C113" s="83"/>
      <c r="D113" s="83"/>
    </row>
    <row r="114" spans="2:4" x14ac:dyDescent="0.25">
      <c r="B114" s="90"/>
      <c r="C114" s="83"/>
      <c r="D114" s="83"/>
    </row>
    <row r="115" spans="2:4" x14ac:dyDescent="0.25">
      <c r="B115" s="90"/>
      <c r="C115" s="83"/>
      <c r="D115" s="83"/>
    </row>
    <row r="116" spans="2:4" x14ac:dyDescent="0.25">
      <c r="B116" s="90"/>
      <c r="C116" s="83"/>
      <c r="D116" s="83"/>
    </row>
    <row r="117" spans="2:4" x14ac:dyDescent="0.25">
      <c r="B117" s="90"/>
      <c r="C117" s="83"/>
      <c r="D117" s="83"/>
    </row>
    <row r="118" spans="2:4" x14ac:dyDescent="0.25">
      <c r="B118" s="90"/>
      <c r="C118" s="83"/>
      <c r="D118" s="83"/>
    </row>
    <row r="119" spans="2:4" x14ac:dyDescent="0.25">
      <c r="B119" s="90"/>
      <c r="C119" s="83"/>
      <c r="D119" s="83"/>
    </row>
    <row r="120" spans="2:4" x14ac:dyDescent="0.25">
      <c r="B120" s="90"/>
      <c r="C120" s="83"/>
      <c r="D120" s="83"/>
    </row>
    <row r="121" spans="2:4" x14ac:dyDescent="0.25">
      <c r="B121" s="90"/>
      <c r="C121" s="83"/>
      <c r="D121" s="83"/>
    </row>
    <row r="122" spans="2:4" x14ac:dyDescent="0.25">
      <c r="B122" s="90"/>
      <c r="C122" s="83"/>
      <c r="D122" s="83"/>
    </row>
    <row r="123" spans="2:4" x14ac:dyDescent="0.25">
      <c r="B123" s="90"/>
      <c r="C123" s="83"/>
      <c r="D123" s="83"/>
    </row>
    <row r="124" spans="2:4" x14ac:dyDescent="0.25">
      <c r="B124" s="90"/>
      <c r="C124" s="83"/>
      <c r="D124" s="83"/>
    </row>
    <row r="125" spans="2:4" x14ac:dyDescent="0.25">
      <c r="B125" s="90"/>
      <c r="C125" s="83"/>
      <c r="D125" s="83"/>
    </row>
    <row r="126" spans="2:4" x14ac:dyDescent="0.25">
      <c r="B126" s="90"/>
      <c r="C126" s="83"/>
      <c r="D126" s="83"/>
    </row>
    <row r="127" spans="2:4" x14ac:dyDescent="0.25">
      <c r="B127" s="90"/>
      <c r="C127" s="83"/>
      <c r="D127" s="83"/>
    </row>
    <row r="128" spans="2:4" x14ac:dyDescent="0.25">
      <c r="B128" s="90"/>
      <c r="C128" s="83"/>
      <c r="D128" s="83"/>
    </row>
    <row r="129" spans="2:4" x14ac:dyDescent="0.25">
      <c r="B129" s="90"/>
      <c r="C129" s="83"/>
      <c r="D129" s="83"/>
    </row>
    <row r="130" spans="2:4" x14ac:dyDescent="0.25">
      <c r="B130" s="90"/>
      <c r="C130" s="83"/>
      <c r="D130" s="83"/>
    </row>
    <row r="131" spans="2:4" x14ac:dyDescent="0.25">
      <c r="B131" s="90"/>
      <c r="C131" s="83"/>
      <c r="D131" s="83"/>
    </row>
    <row r="132" spans="2:4" x14ac:dyDescent="0.25">
      <c r="B132" s="90"/>
      <c r="C132" s="83"/>
      <c r="D132" s="83"/>
    </row>
    <row r="133" spans="2:4" x14ac:dyDescent="0.25">
      <c r="B133" s="90"/>
      <c r="C133" s="83"/>
      <c r="D133" s="83"/>
    </row>
    <row r="134" spans="2:4" x14ac:dyDescent="0.25">
      <c r="B134" s="90"/>
      <c r="C134" s="83"/>
      <c r="D134" s="83"/>
    </row>
    <row r="135" spans="2:4" x14ac:dyDescent="0.25">
      <c r="B135" s="90"/>
      <c r="C135" s="83"/>
      <c r="D135" s="83"/>
    </row>
    <row r="136" spans="2:4" x14ac:dyDescent="0.25">
      <c r="B136" s="90"/>
      <c r="C136" s="83"/>
      <c r="D136" s="83"/>
    </row>
    <row r="137" spans="2:4" x14ac:dyDescent="0.25">
      <c r="B137" s="90"/>
      <c r="C137" s="83"/>
      <c r="D137" s="83"/>
    </row>
    <row r="138" spans="2:4" x14ac:dyDescent="0.25">
      <c r="B138" s="90"/>
      <c r="C138" s="83"/>
      <c r="D138" s="83"/>
    </row>
    <row r="139" spans="2:4" x14ac:dyDescent="0.25">
      <c r="B139" s="90"/>
      <c r="C139" s="83"/>
      <c r="D139" s="83"/>
    </row>
    <row r="140" spans="2:4" x14ac:dyDescent="0.25">
      <c r="B140" s="90"/>
      <c r="C140" s="83"/>
      <c r="D140" s="83"/>
    </row>
    <row r="141" spans="2:4" x14ac:dyDescent="0.25">
      <c r="B141" s="90"/>
      <c r="C141" s="83"/>
      <c r="D141" s="83"/>
    </row>
    <row r="142" spans="2:4" x14ac:dyDescent="0.25">
      <c r="B142" s="90"/>
      <c r="C142" s="83"/>
      <c r="D142" s="83"/>
    </row>
    <row r="143" spans="2:4" x14ac:dyDescent="0.25">
      <c r="B143" s="90"/>
      <c r="C143" s="83"/>
      <c r="D143" s="83"/>
    </row>
    <row r="144" spans="2:4" x14ac:dyDescent="0.25">
      <c r="B144" s="90"/>
      <c r="C144" s="83"/>
      <c r="D144" s="83"/>
    </row>
    <row r="145" spans="2:4" x14ac:dyDescent="0.25">
      <c r="B145" s="90"/>
      <c r="C145" s="83"/>
      <c r="D145" s="83"/>
    </row>
    <row r="146" spans="2:4" x14ac:dyDescent="0.25">
      <c r="B146" s="90"/>
      <c r="C146" s="83"/>
      <c r="D146" s="83"/>
    </row>
    <row r="147" spans="2:4" x14ac:dyDescent="0.25">
      <c r="B147" s="90"/>
      <c r="C147" s="83"/>
      <c r="D147" s="83"/>
    </row>
    <row r="148" spans="2:4" x14ac:dyDescent="0.25">
      <c r="B148" s="90"/>
      <c r="C148" s="83"/>
      <c r="D148" s="83"/>
    </row>
    <row r="149" spans="2:4" x14ac:dyDescent="0.25">
      <c r="B149" s="90"/>
      <c r="C149" s="83"/>
      <c r="D149" s="83"/>
    </row>
    <row r="150" spans="2:4" x14ac:dyDescent="0.25">
      <c r="B150" s="90"/>
      <c r="C150" s="83"/>
      <c r="D150" s="83"/>
    </row>
    <row r="151" spans="2:4" x14ac:dyDescent="0.25">
      <c r="B151" s="90"/>
      <c r="C151" s="83"/>
      <c r="D151" s="83"/>
    </row>
    <row r="152" spans="2:4" x14ac:dyDescent="0.25">
      <c r="B152" s="90"/>
      <c r="C152" s="83"/>
      <c r="D152" s="83"/>
    </row>
    <row r="153" spans="2:4" x14ac:dyDescent="0.25">
      <c r="B153" s="90"/>
      <c r="C153" s="83"/>
      <c r="D153" s="83"/>
    </row>
    <row r="154" spans="2:4" x14ac:dyDescent="0.25">
      <c r="B154" s="90"/>
      <c r="C154" s="83"/>
      <c r="D154" s="83"/>
    </row>
    <row r="155" spans="2:4" x14ac:dyDescent="0.25">
      <c r="B155" s="90"/>
      <c r="C155" s="83"/>
      <c r="D155" s="83"/>
    </row>
    <row r="156" spans="2:4" x14ac:dyDescent="0.25">
      <c r="B156" s="90"/>
      <c r="C156" s="83"/>
      <c r="D156" s="83"/>
    </row>
    <row r="157" spans="2:4" x14ac:dyDescent="0.25">
      <c r="B157" s="90"/>
      <c r="C157" s="83"/>
      <c r="D157" s="83"/>
    </row>
    <row r="158" spans="2:4" x14ac:dyDescent="0.25">
      <c r="B158" s="90"/>
      <c r="C158" s="83"/>
      <c r="D158" s="83"/>
    </row>
    <row r="159" spans="2:4" x14ac:dyDescent="0.25">
      <c r="B159" s="90"/>
      <c r="C159" s="83"/>
      <c r="D159" s="83"/>
    </row>
    <row r="160" spans="2:4" x14ac:dyDescent="0.25">
      <c r="B160" s="90"/>
      <c r="C160" s="83"/>
      <c r="D160" s="83"/>
    </row>
    <row r="161" spans="2:4" x14ac:dyDescent="0.25">
      <c r="B161" s="90"/>
      <c r="C161" s="83"/>
      <c r="D161" s="83"/>
    </row>
    <row r="162" spans="2:4" x14ac:dyDescent="0.25">
      <c r="B162" s="90"/>
      <c r="C162" s="83"/>
      <c r="D162" s="83"/>
    </row>
    <row r="163" spans="2:4" x14ac:dyDescent="0.25">
      <c r="B163" s="90"/>
      <c r="C163" s="83"/>
      <c r="D163" s="83"/>
    </row>
    <row r="164" spans="2:4" x14ac:dyDescent="0.25">
      <c r="B164" s="90"/>
      <c r="C164" s="83"/>
      <c r="D164" s="83"/>
    </row>
    <row r="165" spans="2:4" x14ac:dyDescent="0.25">
      <c r="B165" s="90"/>
      <c r="C165" s="83"/>
      <c r="D165" s="83"/>
    </row>
    <row r="166" spans="2:4" x14ac:dyDescent="0.25">
      <c r="B166" s="90"/>
      <c r="C166" s="83"/>
      <c r="D166" s="83"/>
    </row>
    <row r="167" spans="2:4" x14ac:dyDescent="0.25">
      <c r="B167" s="90"/>
      <c r="C167" s="83"/>
      <c r="D167" s="83"/>
    </row>
    <row r="168" spans="2:4" x14ac:dyDescent="0.25">
      <c r="B168" s="90"/>
      <c r="C168" s="83"/>
      <c r="D168" s="83"/>
    </row>
    <row r="169" spans="2:4" x14ac:dyDescent="0.25">
      <c r="B169" s="90"/>
      <c r="C169" s="83"/>
      <c r="D169" s="83"/>
    </row>
    <row r="170" spans="2:4" x14ac:dyDescent="0.25">
      <c r="B170" s="90"/>
      <c r="C170" s="83"/>
      <c r="D170" s="83"/>
    </row>
    <row r="171" spans="2:4" x14ac:dyDescent="0.25">
      <c r="B171" s="90"/>
      <c r="C171" s="83"/>
      <c r="D171" s="83"/>
    </row>
    <row r="172" spans="2:4" x14ac:dyDescent="0.25">
      <c r="B172" s="90"/>
      <c r="C172" s="83"/>
      <c r="D172" s="83"/>
    </row>
    <row r="173" spans="2:4" x14ac:dyDescent="0.25">
      <c r="B173" s="90"/>
      <c r="C173" s="83"/>
      <c r="D173" s="83"/>
    </row>
    <row r="174" spans="2:4" x14ac:dyDescent="0.25">
      <c r="B174" s="90"/>
      <c r="C174" s="83"/>
      <c r="D174" s="83"/>
    </row>
    <row r="175" spans="2:4" x14ac:dyDescent="0.25">
      <c r="B175" s="90"/>
      <c r="C175" s="83"/>
      <c r="D175" s="83"/>
    </row>
    <row r="176" spans="2:4" x14ac:dyDescent="0.25">
      <c r="B176" s="90"/>
      <c r="C176" s="83"/>
      <c r="D176" s="83"/>
    </row>
    <row r="177" spans="2:4" x14ac:dyDescent="0.25">
      <c r="B177" s="90"/>
      <c r="C177" s="83"/>
      <c r="D177" s="83"/>
    </row>
    <row r="178" spans="2:4" x14ac:dyDescent="0.25">
      <c r="B178" s="90"/>
      <c r="C178" s="83"/>
      <c r="D178" s="83"/>
    </row>
    <row r="179" spans="2:4" x14ac:dyDescent="0.25">
      <c r="B179" s="90"/>
      <c r="C179" s="83"/>
      <c r="D179" s="83"/>
    </row>
    <row r="180" spans="2:4" x14ac:dyDescent="0.25">
      <c r="B180" s="90"/>
      <c r="C180" s="83"/>
      <c r="D180" s="83"/>
    </row>
    <row r="181" spans="2:4" x14ac:dyDescent="0.25">
      <c r="B181" s="90"/>
      <c r="C181" s="83"/>
      <c r="D181" s="83"/>
    </row>
    <row r="182" spans="2:4" x14ac:dyDescent="0.25">
      <c r="B182" s="90"/>
      <c r="C182" s="83"/>
      <c r="D182" s="83"/>
    </row>
    <row r="183" spans="2:4" x14ac:dyDescent="0.25">
      <c r="B183" s="90"/>
      <c r="C183" s="83"/>
      <c r="D183" s="83"/>
    </row>
    <row r="184" spans="2:4" x14ac:dyDescent="0.25">
      <c r="B184" s="90"/>
      <c r="C184" s="83"/>
      <c r="D184" s="83"/>
    </row>
    <row r="185" spans="2:4" x14ac:dyDescent="0.25">
      <c r="B185" s="90"/>
      <c r="C185" s="83"/>
      <c r="D185" s="83"/>
    </row>
    <row r="186" spans="2:4" x14ac:dyDescent="0.25">
      <c r="B186" s="90"/>
      <c r="C186" s="83"/>
      <c r="D186" s="83"/>
    </row>
    <row r="187" spans="2:4" x14ac:dyDescent="0.25">
      <c r="B187" s="90"/>
      <c r="C187" s="83"/>
      <c r="D187" s="83"/>
    </row>
    <row r="188" spans="2:4" x14ac:dyDescent="0.25">
      <c r="B188" s="90"/>
      <c r="C188" s="83"/>
      <c r="D188" s="83"/>
    </row>
    <row r="189" spans="2:4" x14ac:dyDescent="0.25">
      <c r="B189" s="90"/>
      <c r="C189" s="83"/>
      <c r="D189" s="83"/>
    </row>
    <row r="190" spans="2:4" x14ac:dyDescent="0.25">
      <c r="B190" s="90"/>
      <c r="C190" s="83"/>
      <c r="D190" s="83"/>
    </row>
    <row r="191" spans="2:4" x14ac:dyDescent="0.25">
      <c r="B191" s="90"/>
      <c r="C191" s="83"/>
      <c r="D191" s="83"/>
    </row>
    <row r="192" spans="2:4" x14ac:dyDescent="0.25">
      <c r="B192" s="90"/>
      <c r="C192" s="83"/>
      <c r="D192" s="83"/>
    </row>
    <row r="193" spans="2:4" x14ac:dyDescent="0.25">
      <c r="B193" s="90"/>
      <c r="C193" s="83"/>
      <c r="D193" s="83"/>
    </row>
    <row r="194" spans="2:4" x14ac:dyDescent="0.25">
      <c r="B194" s="90"/>
      <c r="C194" s="83"/>
      <c r="D194" s="83"/>
    </row>
    <row r="195" spans="2:4" x14ac:dyDescent="0.25">
      <c r="B195" s="90"/>
      <c r="C195" s="83"/>
      <c r="D195" s="83"/>
    </row>
    <row r="196" spans="2:4" x14ac:dyDescent="0.25">
      <c r="B196" s="90"/>
      <c r="C196" s="83"/>
      <c r="D196" s="83"/>
    </row>
    <row r="197" spans="2:4" x14ac:dyDescent="0.25">
      <c r="B197" s="90"/>
      <c r="C197" s="83"/>
      <c r="D197" s="83"/>
    </row>
    <row r="198" spans="2:4" x14ac:dyDescent="0.25">
      <c r="B198" s="90"/>
      <c r="C198" s="83"/>
      <c r="D198" s="83"/>
    </row>
    <row r="199" spans="2:4" x14ac:dyDescent="0.25">
      <c r="B199" s="90"/>
      <c r="C199" s="83"/>
      <c r="D199" s="83"/>
    </row>
    <row r="200" spans="2:4" x14ac:dyDescent="0.25">
      <c r="B200" s="90"/>
      <c r="C200" s="83"/>
      <c r="D200" s="83"/>
    </row>
    <row r="201" spans="2:4" x14ac:dyDescent="0.25">
      <c r="B201" s="90"/>
      <c r="C201" s="83"/>
      <c r="D201" s="83"/>
    </row>
    <row r="202" spans="2:4" x14ac:dyDescent="0.25">
      <c r="B202" s="90"/>
      <c r="C202" s="83"/>
      <c r="D202" s="83"/>
    </row>
    <row r="203" spans="2:4" x14ac:dyDescent="0.25">
      <c r="B203" s="90"/>
      <c r="C203" s="83"/>
      <c r="D203" s="83"/>
    </row>
    <row r="204" spans="2:4" x14ac:dyDescent="0.25">
      <c r="B204" s="90"/>
      <c r="C204" s="83"/>
      <c r="D204" s="83"/>
    </row>
    <row r="205" spans="2:4" x14ac:dyDescent="0.25">
      <c r="B205" s="90"/>
      <c r="C205" s="83"/>
      <c r="D205" s="83"/>
    </row>
    <row r="206" spans="2:4" x14ac:dyDescent="0.25">
      <c r="B206" s="90"/>
      <c r="C206" s="83"/>
      <c r="D206" s="83"/>
    </row>
    <row r="207" spans="2:4" x14ac:dyDescent="0.25">
      <c r="B207" s="90"/>
      <c r="C207" s="83"/>
      <c r="D207" s="83"/>
    </row>
    <row r="208" spans="2:4" x14ac:dyDescent="0.25">
      <c r="B208" s="90"/>
      <c r="C208" s="83"/>
      <c r="D208" s="83"/>
    </row>
    <row r="209" spans="2:4" x14ac:dyDescent="0.25">
      <c r="B209" s="90"/>
      <c r="C209" s="83"/>
      <c r="D209" s="83"/>
    </row>
    <row r="210" spans="2:4" x14ac:dyDescent="0.25">
      <c r="B210" s="90"/>
      <c r="C210" s="83"/>
      <c r="D210" s="83"/>
    </row>
    <row r="211" spans="2:4" x14ac:dyDescent="0.25">
      <c r="B211" s="90"/>
      <c r="C211" s="83"/>
      <c r="D211" s="83"/>
    </row>
    <row r="212" spans="2:4" x14ac:dyDescent="0.25">
      <c r="B212" s="90"/>
      <c r="C212" s="83"/>
      <c r="D212" s="83"/>
    </row>
    <row r="213" spans="2:4" x14ac:dyDescent="0.25">
      <c r="B213" s="90"/>
      <c r="C213" s="83"/>
      <c r="D213" s="83"/>
    </row>
    <row r="214" spans="2:4" x14ac:dyDescent="0.25">
      <c r="B214" s="90"/>
      <c r="C214" s="83"/>
      <c r="D214" s="83"/>
    </row>
    <row r="215" spans="2:4" x14ac:dyDescent="0.25">
      <c r="B215" s="90"/>
      <c r="C215" s="83"/>
      <c r="D215" s="83"/>
    </row>
    <row r="216" spans="2:4" x14ac:dyDescent="0.25">
      <c r="B216" s="90"/>
      <c r="C216" s="83"/>
      <c r="D216" s="83"/>
    </row>
    <row r="217" spans="2:4" x14ac:dyDescent="0.25">
      <c r="B217" s="90"/>
      <c r="C217" s="83"/>
      <c r="D217" s="83"/>
    </row>
    <row r="218" spans="2:4" x14ac:dyDescent="0.25">
      <c r="B218" s="90"/>
      <c r="C218" s="83"/>
      <c r="D218" s="83"/>
    </row>
    <row r="219" spans="2:4" x14ac:dyDescent="0.25">
      <c r="B219" s="90"/>
      <c r="C219" s="83"/>
      <c r="D219" s="83"/>
    </row>
    <row r="220" spans="2:4" x14ac:dyDescent="0.25">
      <c r="B220" s="90"/>
      <c r="C220" s="83"/>
      <c r="D220" s="83"/>
    </row>
    <row r="221" spans="2:4" x14ac:dyDescent="0.25">
      <c r="B221" s="90"/>
      <c r="C221" s="83"/>
      <c r="D221" s="83"/>
    </row>
    <row r="222" spans="2:4" x14ac:dyDescent="0.25">
      <c r="B222" s="90"/>
      <c r="C222" s="83"/>
      <c r="D222" s="83"/>
    </row>
    <row r="223" spans="2:4" x14ac:dyDescent="0.25">
      <c r="B223" s="90"/>
      <c r="C223" s="83"/>
      <c r="D223" s="83"/>
    </row>
    <row r="224" spans="2:4" x14ac:dyDescent="0.25">
      <c r="B224" s="90"/>
      <c r="C224" s="83"/>
      <c r="D224" s="83"/>
    </row>
    <row r="225" spans="2:4" x14ac:dyDescent="0.25">
      <c r="B225" s="90"/>
      <c r="C225" s="83"/>
      <c r="D225" s="83"/>
    </row>
    <row r="226" spans="2:4" x14ac:dyDescent="0.25">
      <c r="B226" s="90"/>
      <c r="C226" s="83"/>
      <c r="D226" s="83"/>
    </row>
    <row r="227" spans="2:4" x14ac:dyDescent="0.25">
      <c r="B227" s="90"/>
      <c r="C227" s="83"/>
      <c r="D227" s="83"/>
    </row>
    <row r="228" spans="2:4" x14ac:dyDescent="0.25">
      <c r="B228" s="90"/>
      <c r="C228" s="83"/>
      <c r="D228" s="83"/>
    </row>
    <row r="229" spans="2:4" x14ac:dyDescent="0.25">
      <c r="B229" s="90"/>
      <c r="C229" s="83"/>
      <c r="D229" s="83"/>
    </row>
    <row r="230" spans="2:4" x14ac:dyDescent="0.25">
      <c r="B230" s="90"/>
      <c r="C230" s="83"/>
      <c r="D230" s="83"/>
    </row>
    <row r="231" spans="2:4" x14ac:dyDescent="0.25">
      <c r="B231" s="90"/>
      <c r="C231" s="83"/>
      <c r="D231" s="83"/>
    </row>
    <row r="232" spans="2:4" x14ac:dyDescent="0.25">
      <c r="B232" s="90"/>
      <c r="C232" s="83"/>
      <c r="D232" s="83"/>
    </row>
    <row r="233" spans="2:4" x14ac:dyDescent="0.25">
      <c r="B233" s="90"/>
      <c r="C233" s="83"/>
      <c r="D233" s="83"/>
    </row>
    <row r="234" spans="2:4" x14ac:dyDescent="0.25">
      <c r="B234" s="90"/>
      <c r="C234" s="83"/>
      <c r="D234" s="83"/>
    </row>
    <row r="235" spans="2:4" x14ac:dyDescent="0.25">
      <c r="B235" s="90"/>
      <c r="C235" s="83"/>
      <c r="D235" s="83"/>
    </row>
    <row r="236" spans="2:4" x14ac:dyDescent="0.25">
      <c r="B236" s="90"/>
      <c r="C236" s="83"/>
      <c r="D236" s="83"/>
    </row>
    <row r="237" spans="2:4" x14ac:dyDescent="0.25">
      <c r="B237" s="90"/>
      <c r="C237" s="83"/>
      <c r="D237" s="83"/>
    </row>
    <row r="238" spans="2:4" x14ac:dyDescent="0.25">
      <c r="B238" s="90"/>
      <c r="C238" s="83"/>
      <c r="D238" s="83"/>
    </row>
    <row r="239" spans="2:4" x14ac:dyDescent="0.25">
      <c r="B239" s="90"/>
      <c r="C239" s="83"/>
      <c r="D239" s="83"/>
    </row>
    <row r="240" spans="2:4" x14ac:dyDescent="0.25">
      <c r="B240" s="90"/>
      <c r="C240" s="83"/>
      <c r="D240" s="83"/>
    </row>
    <row r="241" spans="2:4" x14ac:dyDescent="0.25">
      <c r="B241" s="90"/>
      <c r="C241" s="83"/>
      <c r="D241" s="83"/>
    </row>
    <row r="242" spans="2:4" x14ac:dyDescent="0.25">
      <c r="B242" s="90"/>
      <c r="C242" s="83"/>
      <c r="D242" s="83"/>
    </row>
    <row r="243" spans="2:4" x14ac:dyDescent="0.25">
      <c r="B243" s="90"/>
      <c r="C243" s="83"/>
      <c r="D243" s="83"/>
    </row>
    <row r="244" spans="2:4" x14ac:dyDescent="0.25">
      <c r="B244" s="90"/>
      <c r="C244" s="83"/>
      <c r="D244" s="83"/>
    </row>
    <row r="245" spans="2:4" x14ac:dyDescent="0.25">
      <c r="B245" s="90"/>
      <c r="C245" s="83"/>
      <c r="D245" s="83"/>
    </row>
    <row r="246" spans="2:4" x14ac:dyDescent="0.25">
      <c r="B246" s="90"/>
      <c r="C246" s="83"/>
      <c r="D246" s="83"/>
    </row>
    <row r="247" spans="2:4" x14ac:dyDescent="0.25">
      <c r="B247" s="90"/>
      <c r="C247" s="83"/>
      <c r="D247" s="83"/>
    </row>
    <row r="248" spans="2:4" x14ac:dyDescent="0.25">
      <c r="B248" s="90"/>
      <c r="C248" s="83"/>
      <c r="D248" s="83"/>
    </row>
    <row r="249" spans="2:4" x14ac:dyDescent="0.25">
      <c r="B249" s="90"/>
      <c r="C249" s="83"/>
      <c r="D249" s="83"/>
    </row>
    <row r="250" spans="2:4" x14ac:dyDescent="0.25">
      <c r="B250" s="90"/>
      <c r="C250" s="83"/>
      <c r="D250" s="83"/>
    </row>
    <row r="251" spans="2:4" x14ac:dyDescent="0.25">
      <c r="B251" s="90"/>
      <c r="C251" s="83"/>
      <c r="D251" s="83"/>
    </row>
    <row r="252" spans="2:4" x14ac:dyDescent="0.25">
      <c r="B252" s="90"/>
      <c r="C252" s="83"/>
      <c r="D252" s="83"/>
    </row>
    <row r="253" spans="2:4" x14ac:dyDescent="0.25">
      <c r="B253" s="90"/>
      <c r="C253" s="83"/>
      <c r="D253" s="83"/>
    </row>
    <row r="254" spans="2:4" x14ac:dyDescent="0.25">
      <c r="B254" s="90"/>
      <c r="C254" s="83"/>
      <c r="D254" s="83"/>
    </row>
    <row r="255" spans="2:4" x14ac:dyDescent="0.25">
      <c r="B255" s="90"/>
      <c r="C255" s="83"/>
      <c r="D255" s="83"/>
    </row>
    <row r="256" spans="2:4" x14ac:dyDescent="0.25">
      <c r="B256" s="90"/>
      <c r="C256" s="83"/>
      <c r="D256" s="83"/>
    </row>
    <row r="257" spans="2:4" x14ac:dyDescent="0.25">
      <c r="B257" s="90"/>
      <c r="C257" s="83"/>
      <c r="D257" s="83"/>
    </row>
    <row r="258" spans="2:4" x14ac:dyDescent="0.25">
      <c r="B258" s="90"/>
      <c r="C258" s="83"/>
      <c r="D258" s="83"/>
    </row>
    <row r="259" spans="2:4" x14ac:dyDescent="0.25">
      <c r="B259" s="90"/>
      <c r="C259" s="83"/>
      <c r="D259" s="83"/>
    </row>
    <row r="260" spans="2:4" x14ac:dyDescent="0.25">
      <c r="B260" s="90"/>
      <c r="C260" s="83"/>
      <c r="D260" s="83"/>
    </row>
    <row r="261" spans="2:4" x14ac:dyDescent="0.25">
      <c r="B261" s="90"/>
      <c r="C261" s="83"/>
      <c r="D261" s="83"/>
    </row>
    <row r="262" spans="2:4" x14ac:dyDescent="0.25">
      <c r="B262" s="90"/>
      <c r="C262" s="83"/>
      <c r="D262" s="83"/>
    </row>
    <row r="263" spans="2:4" x14ac:dyDescent="0.25">
      <c r="B263" s="90"/>
      <c r="C263" s="83"/>
      <c r="D263" s="83"/>
    </row>
    <row r="264" spans="2:4" x14ac:dyDescent="0.25">
      <c r="B264" s="90"/>
      <c r="C264" s="83"/>
      <c r="D264" s="83"/>
    </row>
    <row r="265" spans="2:4" x14ac:dyDescent="0.25">
      <c r="B265" s="90"/>
      <c r="C265" s="83"/>
      <c r="D265" s="83"/>
    </row>
    <row r="266" spans="2:4" x14ac:dyDescent="0.25">
      <c r="B266" s="90"/>
      <c r="C266" s="83"/>
      <c r="D266" s="83"/>
    </row>
    <row r="267" spans="2:4" x14ac:dyDescent="0.25">
      <c r="B267" s="90"/>
      <c r="C267" s="83"/>
      <c r="D267" s="83"/>
    </row>
    <row r="268" spans="2:4" x14ac:dyDescent="0.25">
      <c r="B268" s="90"/>
      <c r="C268" s="83"/>
      <c r="D268" s="83"/>
    </row>
    <row r="269" spans="2:4" x14ac:dyDescent="0.25">
      <c r="B269" s="90"/>
      <c r="C269" s="83"/>
      <c r="D269" s="83"/>
    </row>
    <row r="270" spans="2:4" x14ac:dyDescent="0.25">
      <c r="B270" s="90"/>
      <c r="C270" s="83"/>
      <c r="D270" s="83"/>
    </row>
    <row r="271" spans="2:4" x14ac:dyDescent="0.25">
      <c r="B271" s="90"/>
      <c r="C271" s="83"/>
      <c r="D271" s="83"/>
    </row>
    <row r="272" spans="2:4" x14ac:dyDescent="0.25">
      <c r="B272" s="90"/>
      <c r="C272" s="83"/>
      <c r="D272" s="83"/>
    </row>
    <row r="273" spans="2:4" x14ac:dyDescent="0.25">
      <c r="B273" s="90"/>
      <c r="C273" s="83"/>
      <c r="D273" s="83"/>
    </row>
    <row r="274" spans="2:4" x14ac:dyDescent="0.25">
      <c r="B274" s="90"/>
      <c r="C274" s="83"/>
      <c r="D274" s="83"/>
    </row>
    <row r="275" spans="2:4" x14ac:dyDescent="0.25">
      <c r="B275" s="90"/>
      <c r="C275" s="83"/>
      <c r="D275" s="83"/>
    </row>
    <row r="276" spans="2:4" x14ac:dyDescent="0.25">
      <c r="B276" s="90"/>
      <c r="C276" s="83"/>
      <c r="D276" s="83"/>
    </row>
    <row r="277" spans="2:4" x14ac:dyDescent="0.25">
      <c r="B277" s="90"/>
      <c r="C277" s="83"/>
      <c r="D277" s="83"/>
    </row>
    <row r="278" spans="2:4" x14ac:dyDescent="0.25">
      <c r="B278" s="90"/>
      <c r="C278" s="83"/>
      <c r="D278" s="83"/>
    </row>
    <row r="279" spans="2:4" x14ac:dyDescent="0.25">
      <c r="B279" s="90"/>
      <c r="C279" s="83"/>
      <c r="D279" s="83"/>
    </row>
    <row r="280" spans="2:4" x14ac:dyDescent="0.25">
      <c r="B280" s="90"/>
      <c r="C280" s="83"/>
      <c r="D280" s="83"/>
    </row>
    <row r="281" spans="2:4" x14ac:dyDescent="0.25">
      <c r="B281" s="90"/>
      <c r="C281" s="83"/>
      <c r="D281" s="83"/>
    </row>
    <row r="282" spans="2:4" x14ac:dyDescent="0.25">
      <c r="B282" s="90"/>
      <c r="C282" s="83"/>
      <c r="D282" s="83"/>
    </row>
    <row r="283" spans="2:4" x14ac:dyDescent="0.25">
      <c r="B283" s="90"/>
      <c r="C283" s="83"/>
      <c r="D283" s="83"/>
    </row>
    <row r="284" spans="2:4" x14ac:dyDescent="0.25">
      <c r="B284" s="90"/>
      <c r="C284" s="83"/>
      <c r="D284" s="83"/>
    </row>
    <row r="285" spans="2:4" x14ac:dyDescent="0.25">
      <c r="B285" s="90"/>
      <c r="C285" s="83"/>
      <c r="D285" s="83"/>
    </row>
    <row r="286" spans="2:4" x14ac:dyDescent="0.25">
      <c r="B286" s="90"/>
      <c r="C286" s="83"/>
      <c r="D286" s="83"/>
    </row>
    <row r="287" spans="2:4" x14ac:dyDescent="0.25">
      <c r="B287" s="90"/>
      <c r="C287" s="83"/>
      <c r="D287" s="83"/>
    </row>
    <row r="288" spans="2:4" x14ac:dyDescent="0.25">
      <c r="B288" s="90"/>
      <c r="C288" s="83"/>
      <c r="D288" s="83"/>
    </row>
    <row r="289" spans="2:4" x14ac:dyDescent="0.25">
      <c r="B289" s="90"/>
      <c r="C289" s="83"/>
      <c r="D289" s="83"/>
    </row>
    <row r="290" spans="2:4" x14ac:dyDescent="0.25">
      <c r="B290" s="90"/>
      <c r="C290" s="83"/>
      <c r="D290" s="83"/>
    </row>
    <row r="291" spans="2:4" x14ac:dyDescent="0.25">
      <c r="B291" s="90"/>
      <c r="C291" s="83"/>
      <c r="D291" s="83"/>
    </row>
    <row r="292" spans="2:4" x14ac:dyDescent="0.25">
      <c r="B292" s="90"/>
      <c r="C292" s="83"/>
      <c r="D292" s="83"/>
    </row>
    <row r="293" spans="2:4" x14ac:dyDescent="0.25">
      <c r="B293" s="90"/>
      <c r="C293" s="83"/>
      <c r="D293" s="83"/>
    </row>
    <row r="294" spans="2:4" x14ac:dyDescent="0.25">
      <c r="B294" s="90"/>
      <c r="C294" s="83"/>
      <c r="D294" s="83"/>
    </row>
    <row r="295" spans="2:4" x14ac:dyDescent="0.25">
      <c r="B295" s="90"/>
      <c r="C295" s="83"/>
      <c r="D295" s="83"/>
    </row>
    <row r="296" spans="2:4" x14ac:dyDescent="0.25">
      <c r="B296" s="90"/>
      <c r="C296" s="83"/>
      <c r="D296" s="83"/>
    </row>
    <row r="297" spans="2:4" x14ac:dyDescent="0.25">
      <c r="B297" s="90"/>
      <c r="C297" s="83"/>
      <c r="D297" s="83"/>
    </row>
    <row r="298" spans="2:4" x14ac:dyDescent="0.25">
      <c r="B298" s="90"/>
      <c r="C298" s="83"/>
      <c r="D298" s="83"/>
    </row>
    <row r="299" spans="2:4" x14ac:dyDescent="0.25">
      <c r="B299" s="90"/>
      <c r="C299" s="83"/>
      <c r="D299" s="83"/>
    </row>
    <row r="300" spans="2:4" x14ac:dyDescent="0.25">
      <c r="B300" s="90"/>
      <c r="C300" s="83"/>
      <c r="D300" s="83"/>
    </row>
    <row r="301" spans="2:4" x14ac:dyDescent="0.25">
      <c r="B301" s="90"/>
      <c r="C301" s="83"/>
      <c r="D301" s="83"/>
    </row>
    <row r="302" spans="2:4" x14ac:dyDescent="0.25">
      <c r="B302" s="90"/>
      <c r="C302" s="83"/>
      <c r="D302" s="83"/>
    </row>
    <row r="303" spans="2:4" x14ac:dyDescent="0.25">
      <c r="B303" s="90"/>
      <c r="C303" s="83"/>
      <c r="D303" s="83"/>
    </row>
    <row r="304" spans="2:4" x14ac:dyDescent="0.25">
      <c r="B304" s="90"/>
      <c r="C304" s="83"/>
      <c r="D304" s="83"/>
    </row>
    <row r="305" spans="2:4" x14ac:dyDescent="0.25">
      <c r="B305" s="90"/>
      <c r="C305" s="83"/>
      <c r="D305" s="83"/>
    </row>
    <row r="306" spans="2:4" x14ac:dyDescent="0.25">
      <c r="B306" s="90"/>
      <c r="C306" s="83"/>
      <c r="D306" s="83"/>
    </row>
    <row r="307" spans="2:4" x14ac:dyDescent="0.25">
      <c r="B307" s="90"/>
      <c r="C307" s="83"/>
      <c r="D307" s="83"/>
    </row>
    <row r="308" spans="2:4" x14ac:dyDescent="0.25">
      <c r="B308" s="90"/>
      <c r="C308" s="83"/>
      <c r="D308" s="83"/>
    </row>
    <row r="309" spans="2:4" x14ac:dyDescent="0.25">
      <c r="B309" s="90"/>
      <c r="C309" s="83"/>
      <c r="D309" s="83"/>
    </row>
    <row r="310" spans="2:4" x14ac:dyDescent="0.25">
      <c r="B310" s="90"/>
      <c r="C310" s="83"/>
      <c r="D310" s="83"/>
    </row>
    <row r="311" spans="2:4" x14ac:dyDescent="0.25">
      <c r="B311" s="90"/>
      <c r="C311" s="83"/>
      <c r="D311" s="83"/>
    </row>
    <row r="312" spans="2:4" x14ac:dyDescent="0.25">
      <c r="B312" s="90"/>
      <c r="C312" s="83"/>
      <c r="D312" s="83"/>
    </row>
    <row r="313" spans="2:4" x14ac:dyDescent="0.25">
      <c r="B313" s="90"/>
      <c r="C313" s="83"/>
      <c r="D313" s="83"/>
    </row>
    <row r="314" spans="2:4" x14ac:dyDescent="0.25">
      <c r="B314" s="90"/>
      <c r="C314" s="83"/>
      <c r="D314" s="83"/>
    </row>
    <row r="315" spans="2:4" x14ac:dyDescent="0.25">
      <c r="B315" s="90"/>
      <c r="C315" s="83"/>
      <c r="D315" s="83"/>
    </row>
    <row r="316" spans="2:4" x14ac:dyDescent="0.25">
      <c r="B316" s="90"/>
      <c r="C316" s="83"/>
      <c r="D316" s="83"/>
    </row>
    <row r="317" spans="2:4" x14ac:dyDescent="0.25">
      <c r="B317" s="90"/>
      <c r="C317" s="83"/>
      <c r="D317" s="83"/>
    </row>
    <row r="318" spans="2:4" x14ac:dyDescent="0.25">
      <c r="B318" s="90"/>
      <c r="C318" s="83"/>
      <c r="D318" s="83"/>
    </row>
    <row r="319" spans="2:4" x14ac:dyDescent="0.25">
      <c r="B319" s="90"/>
      <c r="C319" s="83"/>
      <c r="D319" s="83"/>
    </row>
    <row r="320" spans="2:4" x14ac:dyDescent="0.25">
      <c r="B320" s="90"/>
      <c r="C320" s="83"/>
      <c r="D320" s="83"/>
    </row>
    <row r="321" spans="2:4" x14ac:dyDescent="0.25">
      <c r="B321" s="90"/>
      <c r="C321" s="83"/>
      <c r="D321" s="83"/>
    </row>
    <row r="322" spans="2:4" x14ac:dyDescent="0.25">
      <c r="B322" s="90"/>
      <c r="C322" s="83"/>
      <c r="D322" s="83"/>
    </row>
    <row r="323" spans="2:4" x14ac:dyDescent="0.25">
      <c r="B323" s="90"/>
      <c r="C323" s="83"/>
      <c r="D323" s="83"/>
    </row>
    <row r="324" spans="2:4" x14ac:dyDescent="0.25">
      <c r="B324" s="90"/>
      <c r="C324" s="83"/>
      <c r="D324" s="83"/>
    </row>
    <row r="325" spans="2:4" x14ac:dyDescent="0.25">
      <c r="B325" s="90"/>
      <c r="C325" s="83"/>
      <c r="D325" s="83"/>
    </row>
    <row r="326" spans="2:4" x14ac:dyDescent="0.25">
      <c r="B326" s="90"/>
      <c r="C326" s="83"/>
      <c r="D326" s="83"/>
    </row>
    <row r="327" spans="2:4" x14ac:dyDescent="0.25">
      <c r="B327" s="90"/>
      <c r="C327" s="83"/>
      <c r="D327" s="83"/>
    </row>
    <row r="328" spans="2:4" x14ac:dyDescent="0.25">
      <c r="B328" s="90"/>
      <c r="C328" s="83"/>
      <c r="D328" s="83"/>
    </row>
    <row r="329" spans="2:4" x14ac:dyDescent="0.25">
      <c r="B329" s="90"/>
      <c r="C329" s="83"/>
      <c r="D329" s="83"/>
    </row>
    <row r="330" spans="2:4" x14ac:dyDescent="0.25">
      <c r="B330" s="90"/>
      <c r="C330" s="83"/>
      <c r="D330" s="83"/>
    </row>
    <row r="331" spans="2:4" x14ac:dyDescent="0.25">
      <c r="B331" s="90"/>
      <c r="C331" s="83"/>
      <c r="D331" s="83"/>
    </row>
    <row r="332" spans="2:4" x14ac:dyDescent="0.25">
      <c r="B332" s="90"/>
      <c r="C332" s="83"/>
      <c r="D332" s="83"/>
    </row>
    <row r="333" spans="2:4" x14ac:dyDescent="0.25">
      <c r="B333" s="90"/>
      <c r="C333" s="83"/>
      <c r="D333" s="83"/>
    </row>
    <row r="334" spans="2:4" x14ac:dyDescent="0.25">
      <c r="B334" s="90"/>
      <c r="C334" s="83"/>
      <c r="D334" s="83"/>
    </row>
    <row r="335" spans="2:4" x14ac:dyDescent="0.25">
      <c r="B335" s="90"/>
      <c r="C335" s="83"/>
      <c r="D335" s="83"/>
    </row>
    <row r="336" spans="2:4" x14ac:dyDescent="0.25">
      <c r="B336" s="90"/>
      <c r="C336" s="83"/>
      <c r="D336" s="83"/>
    </row>
    <row r="337" spans="2:4" x14ac:dyDescent="0.25">
      <c r="B337" s="90"/>
      <c r="C337" s="83"/>
      <c r="D337" s="83"/>
    </row>
    <row r="338" spans="2:4" x14ac:dyDescent="0.25">
      <c r="B338" s="90"/>
      <c r="C338" s="83"/>
      <c r="D338" s="83"/>
    </row>
    <row r="339" spans="2:4" x14ac:dyDescent="0.25">
      <c r="B339" s="90"/>
      <c r="C339" s="83"/>
      <c r="D339" s="83"/>
    </row>
    <row r="340" spans="2:4" x14ac:dyDescent="0.25">
      <c r="B340" s="90"/>
      <c r="C340" s="83"/>
      <c r="D340" s="83"/>
    </row>
    <row r="341" spans="2:4" x14ac:dyDescent="0.25">
      <c r="B341" s="90"/>
      <c r="C341" s="83"/>
      <c r="D341" s="83"/>
    </row>
    <row r="342" spans="2:4" x14ac:dyDescent="0.25">
      <c r="B342" s="90"/>
      <c r="C342" s="83"/>
      <c r="D342" s="83"/>
    </row>
    <row r="343" spans="2:4" x14ac:dyDescent="0.25">
      <c r="B343" s="90"/>
      <c r="C343" s="83"/>
      <c r="D343" s="83"/>
    </row>
    <row r="344" spans="2:4" x14ac:dyDescent="0.25">
      <c r="B344" s="90"/>
      <c r="C344" s="83"/>
      <c r="D344" s="83"/>
    </row>
    <row r="345" spans="2:4" x14ac:dyDescent="0.25">
      <c r="B345" s="90"/>
      <c r="C345" s="83"/>
      <c r="D345" s="83"/>
    </row>
    <row r="346" spans="2:4" x14ac:dyDescent="0.25">
      <c r="B346" s="90"/>
      <c r="C346" s="83"/>
      <c r="D346" s="83"/>
    </row>
    <row r="347" spans="2:4" x14ac:dyDescent="0.25">
      <c r="B347" s="90"/>
      <c r="C347" s="83"/>
      <c r="D347" s="83"/>
    </row>
    <row r="348" spans="2:4" x14ac:dyDescent="0.25">
      <c r="B348" s="90"/>
      <c r="C348" s="83"/>
      <c r="D348" s="83"/>
    </row>
    <row r="349" spans="2:4" x14ac:dyDescent="0.25">
      <c r="B349" s="90"/>
      <c r="C349" s="83"/>
      <c r="D349" s="83"/>
    </row>
    <row r="350" spans="2:4" x14ac:dyDescent="0.25">
      <c r="B350" s="90"/>
      <c r="C350" s="83"/>
      <c r="D350" s="83"/>
    </row>
    <row r="351" spans="2:4" x14ac:dyDescent="0.25">
      <c r="B351" s="90"/>
      <c r="C351" s="83"/>
      <c r="D351" s="83"/>
    </row>
    <row r="352" spans="2:4" x14ac:dyDescent="0.25">
      <c r="B352" s="90"/>
      <c r="C352" s="83"/>
      <c r="D352" s="83"/>
    </row>
    <row r="353" spans="2:4" x14ac:dyDescent="0.25">
      <c r="B353" s="90"/>
      <c r="C353" s="83"/>
      <c r="D353" s="83"/>
    </row>
    <row r="354" spans="2:4" x14ac:dyDescent="0.25">
      <c r="B354" s="90"/>
      <c r="C354" s="83"/>
      <c r="D354" s="83"/>
    </row>
    <row r="355" spans="2:4" x14ac:dyDescent="0.25">
      <c r="B355" s="90"/>
      <c r="C355" s="83"/>
      <c r="D355" s="83"/>
    </row>
    <row r="356" spans="2:4" x14ac:dyDescent="0.25">
      <c r="B356" s="90"/>
      <c r="C356" s="83"/>
      <c r="D356" s="83"/>
    </row>
    <row r="357" spans="2:4" x14ac:dyDescent="0.25">
      <c r="B357" s="90"/>
      <c r="C357" s="83"/>
      <c r="D357" s="83"/>
    </row>
    <row r="358" spans="2:4" x14ac:dyDescent="0.25">
      <c r="B358" s="90"/>
      <c r="C358" s="83"/>
      <c r="D358" s="83"/>
    </row>
    <row r="359" spans="2:4" x14ac:dyDescent="0.25">
      <c r="B359" s="90"/>
      <c r="C359" s="83"/>
      <c r="D359" s="83"/>
    </row>
    <row r="360" spans="2:4" x14ac:dyDescent="0.25">
      <c r="B360" s="90"/>
      <c r="C360" s="83"/>
      <c r="D360" s="83"/>
    </row>
    <row r="361" spans="2:4" x14ac:dyDescent="0.25">
      <c r="B361" s="90"/>
      <c r="C361" s="83"/>
      <c r="D361" s="83"/>
    </row>
    <row r="362" spans="2:4" x14ac:dyDescent="0.25">
      <c r="B362" s="90"/>
      <c r="C362" s="83"/>
      <c r="D362" s="83"/>
    </row>
    <row r="363" spans="2:4" x14ac:dyDescent="0.25">
      <c r="B363" s="90"/>
      <c r="C363" s="83"/>
      <c r="D363" s="83"/>
    </row>
    <row r="364" spans="2:4" x14ac:dyDescent="0.25">
      <c r="B364" s="90"/>
      <c r="C364" s="83"/>
      <c r="D364" s="83"/>
    </row>
    <row r="365" spans="2:4" x14ac:dyDescent="0.25">
      <c r="B365" s="90"/>
      <c r="C365" s="83"/>
      <c r="D365" s="83"/>
    </row>
    <row r="366" spans="2:4" x14ac:dyDescent="0.25">
      <c r="B366" s="90"/>
      <c r="C366" s="83"/>
      <c r="D366" s="83"/>
    </row>
    <row r="367" spans="2:4" x14ac:dyDescent="0.25">
      <c r="B367" s="90"/>
      <c r="C367" s="83"/>
      <c r="D367" s="83"/>
    </row>
    <row r="368" spans="2:4" x14ac:dyDescent="0.25">
      <c r="B368" s="90"/>
      <c r="C368" s="83"/>
      <c r="D368" s="83"/>
    </row>
    <row r="369" spans="2:4" x14ac:dyDescent="0.25">
      <c r="B369" s="90"/>
      <c r="C369" s="83"/>
      <c r="D369" s="83"/>
    </row>
    <row r="370" spans="2:4" x14ac:dyDescent="0.25">
      <c r="B370" s="90"/>
      <c r="C370" s="83"/>
      <c r="D370" s="83"/>
    </row>
    <row r="371" spans="2:4" x14ac:dyDescent="0.25">
      <c r="B371" s="90"/>
      <c r="C371" s="83"/>
      <c r="D371" s="83"/>
    </row>
    <row r="372" spans="2:4" x14ac:dyDescent="0.25">
      <c r="B372" s="90"/>
      <c r="C372" s="83"/>
      <c r="D372" s="83"/>
    </row>
  </sheetData>
  <sheetProtection sheet="1" objects="1" scenarios="1" selectLockedCells="1"/>
  <mergeCells count="2">
    <mergeCell ref="A1:E1"/>
    <mergeCell ref="B2:E2"/>
  </mergeCells>
  <phoneticPr fontId="3" type="noConversion"/>
  <pageMargins left="0.75" right="0.75" top="1" bottom="1" header="0.5" footer="0.5"/>
  <pageSetup paperSize="9" scale="85"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75" workbookViewId="0">
      <pane xSplit="1" ySplit="5" topLeftCell="B41" activePane="bottomRight" state="frozen"/>
      <selection activeCell="B4" sqref="B4"/>
      <selection pane="topRight" activeCell="B4" sqref="B4"/>
      <selection pane="bottomLeft" activeCell="B4" sqref="B4"/>
      <selection pane="bottomRight" activeCell="R1" sqref="B1:R1048576"/>
    </sheetView>
  </sheetViews>
  <sheetFormatPr defaultRowHeight="13.2" x14ac:dyDescent="0.25"/>
  <cols>
    <col min="1" max="1" width="12.33203125" customWidth="1"/>
    <col min="2" max="18" width="13.21875" customWidth="1"/>
  </cols>
  <sheetData>
    <row r="1" spans="1:18" ht="13.8" thickBot="1" x14ac:dyDescent="0.3"/>
    <row r="2" spans="1:18" ht="16.2" thickBot="1" x14ac:dyDescent="0.35">
      <c r="A2" s="645" t="s">
        <v>60</v>
      </c>
      <c r="B2" s="645"/>
      <c r="C2" s="645"/>
      <c r="D2" s="47"/>
      <c r="E2" s="45" t="s">
        <v>59</v>
      </c>
      <c r="F2" s="48">
        <f>'Monthly Spending Plan summary'!$F$2</f>
        <v>2018</v>
      </c>
      <c r="G2" s="6"/>
      <c r="H2" s="6"/>
      <c r="I2" s="6"/>
      <c r="J2" s="6"/>
      <c r="K2" s="6"/>
      <c r="L2" s="6"/>
      <c r="M2" s="6"/>
      <c r="N2" s="6"/>
      <c r="O2" s="6"/>
      <c r="P2" s="6"/>
      <c r="Q2" s="6"/>
      <c r="R2" s="7"/>
    </row>
    <row r="3" spans="1:18" ht="15" x14ac:dyDescent="0.25">
      <c r="A3" s="6"/>
      <c r="B3" s="6"/>
      <c r="C3" s="6" t="s">
        <v>32</v>
      </c>
      <c r="D3" s="6"/>
      <c r="E3" s="6"/>
      <c r="F3" s="6"/>
      <c r="G3" s="6"/>
      <c r="H3" s="6"/>
      <c r="I3" s="6"/>
      <c r="J3" s="6"/>
      <c r="K3" s="6"/>
      <c r="L3" s="6"/>
      <c r="M3" s="6"/>
      <c r="N3" s="6"/>
      <c r="O3" s="6"/>
      <c r="P3" s="6" t="s">
        <v>24</v>
      </c>
      <c r="Q3" s="6" t="s">
        <v>26</v>
      </c>
      <c r="R3" s="7" t="s">
        <v>28</v>
      </c>
    </row>
    <row r="4" spans="1:18" ht="15" x14ac:dyDescent="0.25">
      <c r="A4" s="7" t="s">
        <v>4</v>
      </c>
      <c r="B4" s="7" t="s">
        <v>5</v>
      </c>
      <c r="C4" s="6" t="s">
        <v>33</v>
      </c>
      <c r="D4" s="6" t="s">
        <v>6</v>
      </c>
      <c r="E4" s="6" t="s">
        <v>7</v>
      </c>
      <c r="F4" s="6" t="s">
        <v>8</v>
      </c>
      <c r="G4" s="6" t="s">
        <v>30</v>
      </c>
      <c r="H4" s="6" t="s">
        <v>31</v>
      </c>
      <c r="I4" s="6" t="s">
        <v>9</v>
      </c>
      <c r="J4" s="6" t="s">
        <v>10</v>
      </c>
      <c r="K4" s="6" t="s">
        <v>11</v>
      </c>
      <c r="L4" s="6" t="s">
        <v>12</v>
      </c>
      <c r="M4" s="6" t="s">
        <v>13</v>
      </c>
      <c r="N4" s="6" t="s">
        <v>14</v>
      </c>
      <c r="O4" s="6" t="s">
        <v>34</v>
      </c>
      <c r="P4" s="6" t="s">
        <v>25</v>
      </c>
      <c r="Q4" s="6" t="s">
        <v>27</v>
      </c>
      <c r="R4" s="7" t="s">
        <v>29</v>
      </c>
    </row>
    <row r="5" spans="1:18" ht="15" x14ac:dyDescent="0.25">
      <c r="A5" s="6" t="s">
        <v>1</v>
      </c>
      <c r="B5" s="18"/>
      <c r="C5" s="18"/>
      <c r="D5" s="18"/>
      <c r="E5" s="18"/>
      <c r="F5" s="18"/>
      <c r="G5" s="18"/>
      <c r="H5" s="18"/>
      <c r="I5" s="18"/>
      <c r="J5" s="18"/>
      <c r="K5" s="18"/>
      <c r="L5" s="18"/>
      <c r="M5" s="18"/>
      <c r="N5" s="18"/>
      <c r="O5" s="18"/>
      <c r="P5" s="18"/>
      <c r="Q5" s="18"/>
      <c r="R5" s="18"/>
    </row>
    <row r="6" spans="1:18" ht="15" x14ac:dyDescent="0.25">
      <c r="A6" s="6" t="s">
        <v>61</v>
      </c>
      <c r="B6" s="8">
        <f>+Jan!B38</f>
        <v>0</v>
      </c>
      <c r="C6" s="538">
        <f>+Jan!C38</f>
        <v>0</v>
      </c>
      <c r="D6" s="538">
        <f>+Jan!D38</f>
        <v>0</v>
      </c>
      <c r="E6" s="538">
        <f>+Jan!E38</f>
        <v>0</v>
      </c>
      <c r="F6" s="538">
        <f>+Jan!F38</f>
        <v>0</v>
      </c>
      <c r="G6" s="538">
        <f>+Jan!G38</f>
        <v>0</v>
      </c>
      <c r="H6" s="538">
        <f>+Jan!H38</f>
        <v>0</v>
      </c>
      <c r="I6" s="538">
        <f>+Jan!I38</f>
        <v>0</v>
      </c>
      <c r="J6" s="538">
        <f>+Jan!J38</f>
        <v>0</v>
      </c>
      <c r="K6" s="538">
        <f>+Jan!K38</f>
        <v>0</v>
      </c>
      <c r="L6" s="538">
        <f>+Jan!L38</f>
        <v>0</v>
      </c>
      <c r="M6" s="538">
        <f>+Jan!M38</f>
        <v>0</v>
      </c>
      <c r="N6" s="538">
        <f>+Jan!N38</f>
        <v>0</v>
      </c>
      <c r="O6" s="538">
        <f>+Jan!O38</f>
        <v>0</v>
      </c>
      <c r="P6" s="538">
        <f>+Jan!P38</f>
        <v>0</v>
      </c>
      <c r="Q6" s="538">
        <f t="shared" ref="Q6:Q16" si="0">SUM(C6:P6)</f>
        <v>0</v>
      </c>
      <c r="R6" s="538">
        <f t="shared" ref="R6:R16" si="1">+B6-Q6</f>
        <v>0</v>
      </c>
    </row>
    <row r="7" spans="1:18" ht="15" x14ac:dyDescent="0.25">
      <c r="A7" s="6" t="s">
        <v>62</v>
      </c>
      <c r="B7" s="8">
        <f>+Feb!B38</f>
        <v>0</v>
      </c>
      <c r="C7" s="538">
        <f>+Feb!C38</f>
        <v>0</v>
      </c>
      <c r="D7" s="538">
        <f>+Feb!D38</f>
        <v>0</v>
      </c>
      <c r="E7" s="538">
        <f>+Feb!E38</f>
        <v>0</v>
      </c>
      <c r="F7" s="538">
        <f>+Feb!F38</f>
        <v>0</v>
      </c>
      <c r="G7" s="538">
        <f>+Feb!G38</f>
        <v>0</v>
      </c>
      <c r="H7" s="538">
        <f>+Feb!H38</f>
        <v>0</v>
      </c>
      <c r="I7" s="538">
        <f>+Feb!I38</f>
        <v>0</v>
      </c>
      <c r="J7" s="538">
        <f>+Feb!J38</f>
        <v>0</v>
      </c>
      <c r="K7" s="538">
        <f>+Feb!K38</f>
        <v>0</v>
      </c>
      <c r="L7" s="538">
        <f>+Feb!L38</f>
        <v>0</v>
      </c>
      <c r="M7" s="538">
        <f>+Feb!M38</f>
        <v>0</v>
      </c>
      <c r="N7" s="538">
        <f>+Feb!N38</f>
        <v>0</v>
      </c>
      <c r="O7" s="538">
        <f>+Feb!O38</f>
        <v>0</v>
      </c>
      <c r="P7" s="538">
        <f>+Feb!P38</f>
        <v>0</v>
      </c>
      <c r="Q7" s="538">
        <f t="shared" si="0"/>
        <v>0</v>
      </c>
      <c r="R7" s="538">
        <f t="shared" si="1"/>
        <v>0</v>
      </c>
    </row>
    <row r="8" spans="1:18" ht="15" x14ac:dyDescent="0.25">
      <c r="A8" s="6" t="s">
        <v>63</v>
      </c>
      <c r="B8" s="8">
        <f>+Mar!B38</f>
        <v>0</v>
      </c>
      <c r="C8" s="538">
        <f>+Mar!C38</f>
        <v>0</v>
      </c>
      <c r="D8" s="538">
        <f>+Mar!D38</f>
        <v>0</v>
      </c>
      <c r="E8" s="538">
        <f>+Mar!E38</f>
        <v>0</v>
      </c>
      <c r="F8" s="538">
        <f>+Mar!F38</f>
        <v>0</v>
      </c>
      <c r="G8" s="538">
        <f>+Mar!G38</f>
        <v>0</v>
      </c>
      <c r="H8" s="538">
        <f>+Mar!H38</f>
        <v>0</v>
      </c>
      <c r="I8" s="538">
        <f>+Mar!I38</f>
        <v>0</v>
      </c>
      <c r="J8" s="538">
        <f>+Mar!J38</f>
        <v>0</v>
      </c>
      <c r="K8" s="538">
        <f>+Mar!K38</f>
        <v>0</v>
      </c>
      <c r="L8" s="538">
        <f>+Mar!L38</f>
        <v>0</v>
      </c>
      <c r="M8" s="538">
        <f>+Mar!M38</f>
        <v>0</v>
      </c>
      <c r="N8" s="538">
        <f>+Mar!N38</f>
        <v>0</v>
      </c>
      <c r="O8" s="538">
        <f>+Mar!O38</f>
        <v>0</v>
      </c>
      <c r="P8" s="538">
        <f>+Mar!P38</f>
        <v>0</v>
      </c>
      <c r="Q8" s="538">
        <f t="shared" si="0"/>
        <v>0</v>
      </c>
      <c r="R8" s="538">
        <f t="shared" si="1"/>
        <v>0</v>
      </c>
    </row>
    <row r="9" spans="1:18" ht="15" x14ac:dyDescent="0.25">
      <c r="A9" s="6" t="s">
        <v>64</v>
      </c>
      <c r="B9" s="8">
        <f>+Apr!B38</f>
        <v>0</v>
      </c>
      <c r="C9" s="538">
        <f>+Apr!C38</f>
        <v>0</v>
      </c>
      <c r="D9" s="538">
        <f>+Apr!D38</f>
        <v>0</v>
      </c>
      <c r="E9" s="538">
        <f>+Apr!E38</f>
        <v>0</v>
      </c>
      <c r="F9" s="538">
        <f>+Apr!F38</f>
        <v>0</v>
      </c>
      <c r="G9" s="538">
        <f>+Apr!G38</f>
        <v>0</v>
      </c>
      <c r="H9" s="538">
        <f>+Apr!H38</f>
        <v>0</v>
      </c>
      <c r="I9" s="538">
        <f>+Apr!I38</f>
        <v>0</v>
      </c>
      <c r="J9" s="538">
        <f>+Apr!J38</f>
        <v>0</v>
      </c>
      <c r="K9" s="538">
        <f>+Apr!K38</f>
        <v>0</v>
      </c>
      <c r="L9" s="538">
        <f>+Apr!L38</f>
        <v>0</v>
      </c>
      <c r="M9" s="538">
        <f>+Apr!M38</f>
        <v>0</v>
      </c>
      <c r="N9" s="538">
        <f>+Apr!N38</f>
        <v>0</v>
      </c>
      <c r="O9" s="538">
        <f>+Apr!O38</f>
        <v>0</v>
      </c>
      <c r="P9" s="538">
        <f>+Apr!P38</f>
        <v>0</v>
      </c>
      <c r="Q9" s="538">
        <f t="shared" si="0"/>
        <v>0</v>
      </c>
      <c r="R9" s="538">
        <f t="shared" si="1"/>
        <v>0</v>
      </c>
    </row>
    <row r="10" spans="1:18" ht="15" x14ac:dyDescent="0.25">
      <c r="A10" s="6" t="s">
        <v>43</v>
      </c>
      <c r="B10" s="8">
        <f>+May!B38</f>
        <v>0</v>
      </c>
      <c r="C10" s="538">
        <f>+May!C38</f>
        <v>0</v>
      </c>
      <c r="D10" s="538">
        <f>+May!D38</f>
        <v>0</v>
      </c>
      <c r="E10" s="538">
        <f>+May!E38</f>
        <v>0</v>
      </c>
      <c r="F10" s="538">
        <f>+May!F38</f>
        <v>0</v>
      </c>
      <c r="G10" s="538">
        <f>+May!G38</f>
        <v>0</v>
      </c>
      <c r="H10" s="538">
        <f>+May!H38</f>
        <v>0</v>
      </c>
      <c r="I10" s="538">
        <f>+May!I38</f>
        <v>0</v>
      </c>
      <c r="J10" s="538">
        <f>+May!J38</f>
        <v>0</v>
      </c>
      <c r="K10" s="538">
        <f>+May!K38</f>
        <v>0</v>
      </c>
      <c r="L10" s="538">
        <f>+May!L38</f>
        <v>0</v>
      </c>
      <c r="M10" s="538">
        <f>+May!M38</f>
        <v>0</v>
      </c>
      <c r="N10" s="538">
        <f>+May!N38</f>
        <v>0</v>
      </c>
      <c r="O10" s="538">
        <f>+May!O38</f>
        <v>0</v>
      </c>
      <c r="P10" s="538">
        <f>+May!P38</f>
        <v>0</v>
      </c>
      <c r="Q10" s="538">
        <f t="shared" si="0"/>
        <v>0</v>
      </c>
      <c r="R10" s="538">
        <f t="shared" si="1"/>
        <v>0</v>
      </c>
    </row>
    <row r="11" spans="1:18" ht="15" x14ac:dyDescent="0.25">
      <c r="A11" s="6" t="s">
        <v>65</v>
      </c>
      <c r="B11" s="8">
        <f>+Jun!B38</f>
        <v>0</v>
      </c>
      <c r="C11" s="538">
        <f>+Jun!C38</f>
        <v>0</v>
      </c>
      <c r="D11" s="538">
        <f>+Jun!D38</f>
        <v>0</v>
      </c>
      <c r="E11" s="538">
        <f>+Jun!E38</f>
        <v>0</v>
      </c>
      <c r="F11" s="538">
        <f>+Jun!F38</f>
        <v>0</v>
      </c>
      <c r="G11" s="538">
        <f>+Jun!G38</f>
        <v>0</v>
      </c>
      <c r="H11" s="538">
        <f>+Jun!H38</f>
        <v>0</v>
      </c>
      <c r="I11" s="538">
        <f>+Jun!I38</f>
        <v>0</v>
      </c>
      <c r="J11" s="538">
        <f>+Jun!J38</f>
        <v>0</v>
      </c>
      <c r="K11" s="538">
        <f>+Jun!K38</f>
        <v>0</v>
      </c>
      <c r="L11" s="538">
        <f>+Jun!L38</f>
        <v>0</v>
      </c>
      <c r="M11" s="538">
        <f>+Jun!M38</f>
        <v>0</v>
      </c>
      <c r="N11" s="538">
        <f>+Jun!N38</f>
        <v>0</v>
      </c>
      <c r="O11" s="538">
        <f>+Jun!O38</f>
        <v>0</v>
      </c>
      <c r="P11" s="538">
        <f>+Jun!P38</f>
        <v>0</v>
      </c>
      <c r="Q11" s="538">
        <f t="shared" si="0"/>
        <v>0</v>
      </c>
      <c r="R11" s="538">
        <f t="shared" si="1"/>
        <v>0</v>
      </c>
    </row>
    <row r="12" spans="1:18" ht="15" x14ac:dyDescent="0.25">
      <c r="A12" s="6" t="s">
        <v>66</v>
      </c>
      <c r="B12" s="8">
        <f>+Jul!B38</f>
        <v>0</v>
      </c>
      <c r="C12" s="538">
        <f>+Jul!C38</f>
        <v>0</v>
      </c>
      <c r="D12" s="538">
        <f>+Jul!D38</f>
        <v>0</v>
      </c>
      <c r="E12" s="538">
        <f>+Jul!E38</f>
        <v>0</v>
      </c>
      <c r="F12" s="538">
        <f>+Jul!F38</f>
        <v>0</v>
      </c>
      <c r="G12" s="538">
        <f>+Jul!G38</f>
        <v>0</v>
      </c>
      <c r="H12" s="538">
        <f>+Jul!H38</f>
        <v>0</v>
      </c>
      <c r="I12" s="538">
        <f>+Jul!I38</f>
        <v>0</v>
      </c>
      <c r="J12" s="538">
        <f>+Jul!J38</f>
        <v>0</v>
      </c>
      <c r="K12" s="538">
        <f>+Jul!K38</f>
        <v>0</v>
      </c>
      <c r="L12" s="538">
        <f>+Jul!L38</f>
        <v>0</v>
      </c>
      <c r="M12" s="538">
        <f>+Jul!M38</f>
        <v>0</v>
      </c>
      <c r="N12" s="538">
        <f>+Jul!N38</f>
        <v>0</v>
      </c>
      <c r="O12" s="538">
        <f>+Jul!O38</f>
        <v>0</v>
      </c>
      <c r="P12" s="538">
        <f>+Jul!P38</f>
        <v>0</v>
      </c>
      <c r="Q12" s="538">
        <f t="shared" si="0"/>
        <v>0</v>
      </c>
      <c r="R12" s="538">
        <f t="shared" si="1"/>
        <v>0</v>
      </c>
    </row>
    <row r="13" spans="1:18" ht="15" x14ac:dyDescent="0.25">
      <c r="A13" s="6" t="s">
        <v>67</v>
      </c>
      <c r="B13" s="8">
        <f>+Aug!B38</f>
        <v>0</v>
      </c>
      <c r="C13" s="538">
        <f>+Aug!C38</f>
        <v>0</v>
      </c>
      <c r="D13" s="538">
        <f>+Aug!D38</f>
        <v>0</v>
      </c>
      <c r="E13" s="538">
        <f>+Aug!E38</f>
        <v>0</v>
      </c>
      <c r="F13" s="538">
        <f>+Aug!F38</f>
        <v>0</v>
      </c>
      <c r="G13" s="538">
        <f>+Aug!G38</f>
        <v>0</v>
      </c>
      <c r="H13" s="538">
        <f>+Aug!H38</f>
        <v>0</v>
      </c>
      <c r="I13" s="538">
        <f>+Aug!I38</f>
        <v>0</v>
      </c>
      <c r="J13" s="538">
        <f>+Aug!J38</f>
        <v>0</v>
      </c>
      <c r="K13" s="538">
        <f>+Aug!K38</f>
        <v>0</v>
      </c>
      <c r="L13" s="538">
        <f>+Aug!L38</f>
        <v>0</v>
      </c>
      <c r="M13" s="538">
        <f>+Aug!M38</f>
        <v>0</v>
      </c>
      <c r="N13" s="538">
        <f>+Aug!N38</f>
        <v>0</v>
      </c>
      <c r="O13" s="538">
        <f>+Aug!O38</f>
        <v>0</v>
      </c>
      <c r="P13" s="538">
        <f>+Aug!P38</f>
        <v>0</v>
      </c>
      <c r="Q13" s="538">
        <f t="shared" si="0"/>
        <v>0</v>
      </c>
      <c r="R13" s="538">
        <f t="shared" si="1"/>
        <v>0</v>
      </c>
    </row>
    <row r="14" spans="1:18" ht="15" x14ac:dyDescent="0.25">
      <c r="A14" s="6" t="s">
        <v>68</v>
      </c>
      <c r="B14" s="8">
        <f>+Sep!B38</f>
        <v>0</v>
      </c>
      <c r="C14" s="538">
        <f>+Sep!C38</f>
        <v>0</v>
      </c>
      <c r="D14" s="538">
        <f>+Sep!D38</f>
        <v>0</v>
      </c>
      <c r="E14" s="538">
        <f>+Sep!E38</f>
        <v>0</v>
      </c>
      <c r="F14" s="538">
        <f>+Sep!F38</f>
        <v>0</v>
      </c>
      <c r="G14" s="538">
        <f>+Sep!G38</f>
        <v>0</v>
      </c>
      <c r="H14" s="538">
        <f>+Sep!H38</f>
        <v>0</v>
      </c>
      <c r="I14" s="538">
        <f>+Sep!I38</f>
        <v>0</v>
      </c>
      <c r="J14" s="538">
        <f>+Sep!J38</f>
        <v>0</v>
      </c>
      <c r="K14" s="538">
        <f>+Sep!K38</f>
        <v>0</v>
      </c>
      <c r="L14" s="538">
        <f>+Sep!L38</f>
        <v>0</v>
      </c>
      <c r="M14" s="538">
        <f>+Sep!M38</f>
        <v>0</v>
      </c>
      <c r="N14" s="538">
        <f>+Sep!N38</f>
        <v>0</v>
      </c>
      <c r="O14" s="538">
        <f>+Sep!O38</f>
        <v>0</v>
      </c>
      <c r="P14" s="538">
        <f>+Sep!P38</f>
        <v>0</v>
      </c>
      <c r="Q14" s="538">
        <f t="shared" si="0"/>
        <v>0</v>
      </c>
      <c r="R14" s="538">
        <f t="shared" si="1"/>
        <v>0</v>
      </c>
    </row>
    <row r="15" spans="1:18" ht="15" x14ac:dyDescent="0.25">
      <c r="A15" s="6" t="s">
        <v>69</v>
      </c>
      <c r="B15" s="8">
        <f>+Oct!B38</f>
        <v>0</v>
      </c>
      <c r="C15" s="538">
        <f>+Oct!C38</f>
        <v>0</v>
      </c>
      <c r="D15" s="538">
        <f>+Oct!D38</f>
        <v>0</v>
      </c>
      <c r="E15" s="538">
        <f>+Oct!E38</f>
        <v>0</v>
      </c>
      <c r="F15" s="538">
        <f>+Oct!F38</f>
        <v>0</v>
      </c>
      <c r="G15" s="538">
        <f>+Oct!G38</f>
        <v>0</v>
      </c>
      <c r="H15" s="538">
        <f>+Oct!H38</f>
        <v>0</v>
      </c>
      <c r="I15" s="538">
        <f>+Oct!I38</f>
        <v>0</v>
      </c>
      <c r="J15" s="538">
        <f>+Oct!J38</f>
        <v>0</v>
      </c>
      <c r="K15" s="538">
        <f>+Oct!K38</f>
        <v>0</v>
      </c>
      <c r="L15" s="538">
        <f>+Oct!L38</f>
        <v>0</v>
      </c>
      <c r="M15" s="538">
        <f>+Oct!M38</f>
        <v>0</v>
      </c>
      <c r="N15" s="538">
        <f>+Oct!N38</f>
        <v>0</v>
      </c>
      <c r="O15" s="538">
        <f>+Oct!O38</f>
        <v>0</v>
      </c>
      <c r="P15" s="538">
        <f>+Oct!P38</f>
        <v>0</v>
      </c>
      <c r="Q15" s="538">
        <f t="shared" si="0"/>
        <v>0</v>
      </c>
      <c r="R15" s="538">
        <f t="shared" si="1"/>
        <v>0</v>
      </c>
    </row>
    <row r="16" spans="1:18" ht="15" x14ac:dyDescent="0.25">
      <c r="A16" s="6" t="s">
        <v>70</v>
      </c>
      <c r="B16" s="8">
        <f>+Nov!B38</f>
        <v>0</v>
      </c>
      <c r="C16" s="538">
        <f>+Nov!C38</f>
        <v>0</v>
      </c>
      <c r="D16" s="538">
        <f>+Nov!D38</f>
        <v>0</v>
      </c>
      <c r="E16" s="538">
        <f>+Nov!E38</f>
        <v>0</v>
      </c>
      <c r="F16" s="538">
        <f>+Nov!F38</f>
        <v>0</v>
      </c>
      <c r="G16" s="538">
        <f>+Nov!G38</f>
        <v>0</v>
      </c>
      <c r="H16" s="538">
        <f>+Nov!H38</f>
        <v>0</v>
      </c>
      <c r="I16" s="538">
        <f>+Nov!I38</f>
        <v>0</v>
      </c>
      <c r="J16" s="538">
        <f>+Nov!J38</f>
        <v>0</v>
      </c>
      <c r="K16" s="538">
        <f>+Nov!K38</f>
        <v>0</v>
      </c>
      <c r="L16" s="538">
        <f>+Nov!L38</f>
        <v>0</v>
      </c>
      <c r="M16" s="538">
        <f>+Nov!M38</f>
        <v>0</v>
      </c>
      <c r="N16" s="538">
        <f>+Nov!N38</f>
        <v>0</v>
      </c>
      <c r="O16" s="538">
        <f>+Nov!O38</f>
        <v>0</v>
      </c>
      <c r="P16" s="538">
        <f>+Nov!P38</f>
        <v>0</v>
      </c>
      <c r="Q16" s="538">
        <f t="shared" si="0"/>
        <v>0</v>
      </c>
      <c r="R16" s="538">
        <f t="shared" si="1"/>
        <v>0</v>
      </c>
    </row>
    <row r="17" spans="1:18" ht="15" x14ac:dyDescent="0.25">
      <c r="A17" s="6" t="s">
        <v>71</v>
      </c>
      <c r="B17" s="8">
        <f>+Dec!B38</f>
        <v>0</v>
      </c>
      <c r="C17" s="538">
        <f>+Dec!C38</f>
        <v>0</v>
      </c>
      <c r="D17" s="538">
        <f>+Dec!D38</f>
        <v>0</v>
      </c>
      <c r="E17" s="538">
        <f>+Dec!E38</f>
        <v>0</v>
      </c>
      <c r="F17" s="538">
        <f>+Dec!F38</f>
        <v>0</v>
      </c>
      <c r="G17" s="538">
        <f>+Dec!G38</f>
        <v>0</v>
      </c>
      <c r="H17" s="538">
        <f>+Dec!H38</f>
        <v>0</v>
      </c>
      <c r="I17" s="538">
        <f>+Dec!I38</f>
        <v>0</v>
      </c>
      <c r="J17" s="538">
        <f>+Dec!J38</f>
        <v>0</v>
      </c>
      <c r="K17" s="538">
        <f>+Dec!K38</f>
        <v>0</v>
      </c>
      <c r="L17" s="538">
        <f>+Dec!L38</f>
        <v>0</v>
      </c>
      <c r="M17" s="538">
        <f>+Dec!M38</f>
        <v>0</v>
      </c>
      <c r="N17" s="538">
        <f>+Dec!N38</f>
        <v>0</v>
      </c>
      <c r="O17" s="538">
        <f>+Dec!O38</f>
        <v>0</v>
      </c>
      <c r="P17" s="538">
        <f>+Dec!P38</f>
        <v>0</v>
      </c>
      <c r="Q17" s="538">
        <f>+Dec!Q38</f>
        <v>0</v>
      </c>
      <c r="R17" s="538">
        <f>+Dec!R38</f>
        <v>0</v>
      </c>
    </row>
    <row r="18" spans="1:18" ht="15.6" thickBot="1" x14ac:dyDescent="0.3">
      <c r="A18" s="6" t="s">
        <v>45</v>
      </c>
      <c r="B18" s="9">
        <f t="shared" ref="B18:R18" si="2">SUM(B6:B17)</f>
        <v>0</v>
      </c>
      <c r="C18" s="539">
        <f t="shared" si="2"/>
        <v>0</v>
      </c>
      <c r="D18" s="539">
        <f t="shared" si="2"/>
        <v>0</v>
      </c>
      <c r="E18" s="539">
        <f t="shared" si="2"/>
        <v>0</v>
      </c>
      <c r="F18" s="539">
        <f t="shared" si="2"/>
        <v>0</v>
      </c>
      <c r="G18" s="539">
        <f t="shared" si="2"/>
        <v>0</v>
      </c>
      <c r="H18" s="539">
        <f t="shared" si="2"/>
        <v>0</v>
      </c>
      <c r="I18" s="539">
        <f t="shared" si="2"/>
        <v>0</v>
      </c>
      <c r="J18" s="539">
        <f t="shared" si="2"/>
        <v>0</v>
      </c>
      <c r="K18" s="539">
        <f t="shared" si="2"/>
        <v>0</v>
      </c>
      <c r="L18" s="539">
        <f t="shared" si="2"/>
        <v>0</v>
      </c>
      <c r="M18" s="539">
        <f t="shared" si="2"/>
        <v>0</v>
      </c>
      <c r="N18" s="539">
        <f t="shared" si="2"/>
        <v>0</v>
      </c>
      <c r="O18" s="539">
        <f t="shared" si="2"/>
        <v>0</v>
      </c>
      <c r="P18" s="539">
        <f t="shared" si="2"/>
        <v>0</v>
      </c>
      <c r="Q18" s="539">
        <f t="shared" si="2"/>
        <v>0</v>
      </c>
      <c r="R18" s="539">
        <f t="shared" si="2"/>
        <v>0</v>
      </c>
    </row>
    <row r="19" spans="1:18" ht="15.6" thickTop="1" x14ac:dyDescent="0.25">
      <c r="A19" s="6"/>
      <c r="B19" s="8"/>
      <c r="C19" s="8"/>
      <c r="D19" s="8"/>
      <c r="E19" s="8"/>
      <c r="F19" s="8"/>
      <c r="G19" s="8"/>
      <c r="H19" s="8"/>
      <c r="I19" s="8"/>
      <c r="J19" s="8"/>
      <c r="K19" s="8"/>
      <c r="L19" s="8"/>
      <c r="M19" s="8"/>
      <c r="N19" s="8"/>
      <c r="O19" s="8"/>
      <c r="P19" s="8"/>
      <c r="Q19" s="8"/>
      <c r="R19" s="8"/>
    </row>
    <row r="20" spans="1:18" ht="15" x14ac:dyDescent="0.25">
      <c r="A20" s="10" t="s">
        <v>47</v>
      </c>
      <c r="B20" s="8"/>
      <c r="C20" s="8"/>
      <c r="D20" s="8"/>
      <c r="E20" s="8"/>
      <c r="F20" s="8"/>
      <c r="G20" s="8"/>
      <c r="H20" s="8"/>
      <c r="I20" s="8"/>
      <c r="J20" s="8"/>
      <c r="K20" s="8"/>
      <c r="L20" s="8"/>
      <c r="M20" s="8"/>
      <c r="N20" s="8"/>
      <c r="O20" s="8"/>
      <c r="P20" s="8"/>
      <c r="Q20" s="8"/>
      <c r="R20" s="8"/>
    </row>
    <row r="21" spans="1:18" ht="15" x14ac:dyDescent="0.25">
      <c r="A21" s="6" t="s">
        <v>61</v>
      </c>
      <c r="B21" s="8">
        <f t="shared" ref="B21:R21" si="3">+B6</f>
        <v>0</v>
      </c>
      <c r="C21" s="538">
        <f t="shared" si="3"/>
        <v>0</v>
      </c>
      <c r="D21" s="538">
        <f t="shared" si="3"/>
        <v>0</v>
      </c>
      <c r="E21" s="538">
        <f t="shared" si="3"/>
        <v>0</v>
      </c>
      <c r="F21" s="538">
        <f t="shared" si="3"/>
        <v>0</v>
      </c>
      <c r="G21" s="538">
        <f t="shared" si="3"/>
        <v>0</v>
      </c>
      <c r="H21" s="538">
        <f t="shared" si="3"/>
        <v>0</v>
      </c>
      <c r="I21" s="538">
        <f t="shared" si="3"/>
        <v>0</v>
      </c>
      <c r="J21" s="538">
        <f t="shared" si="3"/>
        <v>0</v>
      </c>
      <c r="K21" s="538">
        <f t="shared" si="3"/>
        <v>0</v>
      </c>
      <c r="L21" s="538">
        <f t="shared" si="3"/>
        <v>0</v>
      </c>
      <c r="M21" s="538">
        <f t="shared" si="3"/>
        <v>0</v>
      </c>
      <c r="N21" s="538">
        <f t="shared" si="3"/>
        <v>0</v>
      </c>
      <c r="O21" s="538">
        <f t="shared" si="3"/>
        <v>0</v>
      </c>
      <c r="P21" s="538">
        <f t="shared" si="3"/>
        <v>0</v>
      </c>
      <c r="Q21" s="538">
        <f t="shared" si="3"/>
        <v>0</v>
      </c>
      <c r="R21" s="538">
        <f t="shared" si="3"/>
        <v>0</v>
      </c>
    </row>
    <row r="22" spans="1:18" ht="15" x14ac:dyDescent="0.25">
      <c r="A22" s="6" t="s">
        <v>62</v>
      </c>
      <c r="B22" s="8">
        <f t="shared" ref="B22:B32" si="4">+B21+B7</f>
        <v>0</v>
      </c>
      <c r="C22" s="576">
        <f t="shared" ref="C22:C32" si="5">+C21+C7</f>
        <v>0</v>
      </c>
      <c r="D22" s="576">
        <f t="shared" ref="D22:D32" si="6">+D21+D7</f>
        <v>0</v>
      </c>
      <c r="E22" s="576">
        <f t="shared" ref="E22:E32" si="7">+E21+E7</f>
        <v>0</v>
      </c>
      <c r="F22" s="576">
        <f t="shared" ref="F22:F32" si="8">+F21+F7</f>
        <v>0</v>
      </c>
      <c r="G22" s="576">
        <f t="shared" ref="G22:G32" si="9">+G21+G7</f>
        <v>0</v>
      </c>
      <c r="H22" s="576">
        <f t="shared" ref="H22:H32" si="10">+H21+H7</f>
        <v>0</v>
      </c>
      <c r="I22" s="576">
        <f t="shared" ref="I22:I32" si="11">+I21+I7</f>
        <v>0</v>
      </c>
      <c r="J22" s="576">
        <f t="shared" ref="J22:J32" si="12">+J21+J7</f>
        <v>0</v>
      </c>
      <c r="K22" s="576">
        <f t="shared" ref="K22:K32" si="13">+K21+K7</f>
        <v>0</v>
      </c>
      <c r="L22" s="576">
        <f t="shared" ref="L22:L32" si="14">+L21+L7</f>
        <v>0</v>
      </c>
      <c r="M22" s="576">
        <f t="shared" ref="M22:M32" si="15">+M21+M7</f>
        <v>0</v>
      </c>
      <c r="N22" s="576">
        <f t="shared" ref="N22:N32" si="16">+N21+N7</f>
        <v>0</v>
      </c>
      <c r="O22" s="576">
        <f t="shared" ref="O22:O32" si="17">+O21+O7</f>
        <v>0</v>
      </c>
      <c r="P22" s="576">
        <f t="shared" ref="P22:P32" si="18">+P21+P7</f>
        <v>0</v>
      </c>
      <c r="Q22" s="576">
        <f t="shared" ref="Q22:Q32" si="19">+Q21+Q7</f>
        <v>0</v>
      </c>
      <c r="R22" s="576">
        <f t="shared" ref="R22:R32" si="20">+R21+R7</f>
        <v>0</v>
      </c>
    </row>
    <row r="23" spans="1:18" ht="15" x14ac:dyDescent="0.25">
      <c r="A23" s="6" t="s">
        <v>63</v>
      </c>
      <c r="B23" s="8">
        <f t="shared" si="4"/>
        <v>0</v>
      </c>
      <c r="C23" s="576">
        <f t="shared" si="5"/>
        <v>0</v>
      </c>
      <c r="D23" s="576">
        <f t="shared" si="6"/>
        <v>0</v>
      </c>
      <c r="E23" s="576">
        <f t="shared" si="7"/>
        <v>0</v>
      </c>
      <c r="F23" s="576">
        <f t="shared" si="8"/>
        <v>0</v>
      </c>
      <c r="G23" s="576">
        <f t="shared" si="9"/>
        <v>0</v>
      </c>
      <c r="H23" s="576">
        <f t="shared" si="10"/>
        <v>0</v>
      </c>
      <c r="I23" s="576">
        <f t="shared" si="11"/>
        <v>0</v>
      </c>
      <c r="J23" s="576">
        <f t="shared" si="12"/>
        <v>0</v>
      </c>
      <c r="K23" s="576">
        <f t="shared" si="13"/>
        <v>0</v>
      </c>
      <c r="L23" s="576">
        <f t="shared" si="14"/>
        <v>0</v>
      </c>
      <c r="M23" s="576">
        <f t="shared" si="15"/>
        <v>0</v>
      </c>
      <c r="N23" s="576">
        <f t="shared" si="16"/>
        <v>0</v>
      </c>
      <c r="O23" s="576">
        <f t="shared" si="17"/>
        <v>0</v>
      </c>
      <c r="P23" s="576">
        <f t="shared" si="18"/>
        <v>0</v>
      </c>
      <c r="Q23" s="576">
        <f t="shared" si="19"/>
        <v>0</v>
      </c>
      <c r="R23" s="576">
        <f t="shared" si="20"/>
        <v>0</v>
      </c>
    </row>
    <row r="24" spans="1:18" ht="15" x14ac:dyDescent="0.25">
      <c r="A24" s="6" t="s">
        <v>64</v>
      </c>
      <c r="B24" s="8">
        <f t="shared" si="4"/>
        <v>0</v>
      </c>
      <c r="C24" s="576">
        <f t="shared" si="5"/>
        <v>0</v>
      </c>
      <c r="D24" s="576">
        <f t="shared" si="6"/>
        <v>0</v>
      </c>
      <c r="E24" s="576">
        <f t="shared" si="7"/>
        <v>0</v>
      </c>
      <c r="F24" s="576">
        <f t="shared" si="8"/>
        <v>0</v>
      </c>
      <c r="G24" s="576">
        <f t="shared" si="9"/>
        <v>0</v>
      </c>
      <c r="H24" s="576">
        <f t="shared" si="10"/>
        <v>0</v>
      </c>
      <c r="I24" s="576">
        <f t="shared" si="11"/>
        <v>0</v>
      </c>
      <c r="J24" s="576">
        <f t="shared" si="12"/>
        <v>0</v>
      </c>
      <c r="K24" s="576">
        <f t="shared" si="13"/>
        <v>0</v>
      </c>
      <c r="L24" s="576">
        <f t="shared" si="14"/>
        <v>0</v>
      </c>
      <c r="M24" s="576">
        <f t="shared" si="15"/>
        <v>0</v>
      </c>
      <c r="N24" s="576">
        <f t="shared" si="16"/>
        <v>0</v>
      </c>
      <c r="O24" s="576">
        <f t="shared" si="17"/>
        <v>0</v>
      </c>
      <c r="P24" s="576">
        <f t="shared" si="18"/>
        <v>0</v>
      </c>
      <c r="Q24" s="576">
        <f t="shared" si="19"/>
        <v>0</v>
      </c>
      <c r="R24" s="576">
        <f t="shared" si="20"/>
        <v>0</v>
      </c>
    </row>
    <row r="25" spans="1:18" ht="15" x14ac:dyDescent="0.25">
      <c r="A25" s="6" t="s">
        <v>43</v>
      </c>
      <c r="B25" s="8">
        <f t="shared" si="4"/>
        <v>0</v>
      </c>
      <c r="C25" s="576">
        <f t="shared" si="5"/>
        <v>0</v>
      </c>
      <c r="D25" s="576">
        <f t="shared" si="6"/>
        <v>0</v>
      </c>
      <c r="E25" s="576">
        <f t="shared" si="7"/>
        <v>0</v>
      </c>
      <c r="F25" s="576">
        <f t="shared" si="8"/>
        <v>0</v>
      </c>
      <c r="G25" s="576">
        <f t="shared" si="9"/>
        <v>0</v>
      </c>
      <c r="H25" s="576">
        <f t="shared" si="10"/>
        <v>0</v>
      </c>
      <c r="I25" s="576">
        <f t="shared" si="11"/>
        <v>0</v>
      </c>
      <c r="J25" s="576">
        <f t="shared" si="12"/>
        <v>0</v>
      </c>
      <c r="K25" s="576">
        <f t="shared" si="13"/>
        <v>0</v>
      </c>
      <c r="L25" s="576">
        <f t="shared" si="14"/>
        <v>0</v>
      </c>
      <c r="M25" s="576">
        <f t="shared" si="15"/>
        <v>0</v>
      </c>
      <c r="N25" s="576">
        <f t="shared" si="16"/>
        <v>0</v>
      </c>
      <c r="O25" s="576">
        <f t="shared" si="17"/>
        <v>0</v>
      </c>
      <c r="P25" s="576">
        <f t="shared" si="18"/>
        <v>0</v>
      </c>
      <c r="Q25" s="576">
        <f t="shared" si="19"/>
        <v>0</v>
      </c>
      <c r="R25" s="576">
        <f t="shared" si="20"/>
        <v>0</v>
      </c>
    </row>
    <row r="26" spans="1:18" ht="15" x14ac:dyDescent="0.25">
      <c r="A26" s="6" t="s">
        <v>65</v>
      </c>
      <c r="B26" s="8">
        <f t="shared" si="4"/>
        <v>0</v>
      </c>
      <c r="C26" s="576">
        <f t="shared" si="5"/>
        <v>0</v>
      </c>
      <c r="D26" s="576">
        <f t="shared" si="6"/>
        <v>0</v>
      </c>
      <c r="E26" s="576">
        <f t="shared" si="7"/>
        <v>0</v>
      </c>
      <c r="F26" s="576">
        <f t="shared" si="8"/>
        <v>0</v>
      </c>
      <c r="G26" s="576">
        <f t="shared" si="9"/>
        <v>0</v>
      </c>
      <c r="H26" s="576">
        <f t="shared" si="10"/>
        <v>0</v>
      </c>
      <c r="I26" s="576">
        <f t="shared" si="11"/>
        <v>0</v>
      </c>
      <c r="J26" s="576">
        <f t="shared" si="12"/>
        <v>0</v>
      </c>
      <c r="K26" s="576">
        <f t="shared" si="13"/>
        <v>0</v>
      </c>
      <c r="L26" s="576">
        <f t="shared" si="14"/>
        <v>0</v>
      </c>
      <c r="M26" s="576">
        <f t="shared" si="15"/>
        <v>0</v>
      </c>
      <c r="N26" s="576">
        <f t="shared" si="16"/>
        <v>0</v>
      </c>
      <c r="O26" s="576">
        <f t="shared" si="17"/>
        <v>0</v>
      </c>
      <c r="P26" s="576">
        <f t="shared" si="18"/>
        <v>0</v>
      </c>
      <c r="Q26" s="576">
        <f t="shared" si="19"/>
        <v>0</v>
      </c>
      <c r="R26" s="576">
        <f t="shared" si="20"/>
        <v>0</v>
      </c>
    </row>
    <row r="27" spans="1:18" ht="15" x14ac:dyDescent="0.25">
      <c r="A27" s="6" t="s">
        <v>66</v>
      </c>
      <c r="B27" s="8">
        <f t="shared" si="4"/>
        <v>0</v>
      </c>
      <c r="C27" s="576">
        <f t="shared" si="5"/>
        <v>0</v>
      </c>
      <c r="D27" s="576">
        <f t="shared" si="6"/>
        <v>0</v>
      </c>
      <c r="E27" s="576">
        <f t="shared" si="7"/>
        <v>0</v>
      </c>
      <c r="F27" s="576">
        <f t="shared" si="8"/>
        <v>0</v>
      </c>
      <c r="G27" s="576">
        <f t="shared" si="9"/>
        <v>0</v>
      </c>
      <c r="H27" s="576">
        <f t="shared" si="10"/>
        <v>0</v>
      </c>
      <c r="I27" s="576">
        <f t="shared" si="11"/>
        <v>0</v>
      </c>
      <c r="J27" s="576">
        <f t="shared" si="12"/>
        <v>0</v>
      </c>
      <c r="K27" s="576">
        <f t="shared" si="13"/>
        <v>0</v>
      </c>
      <c r="L27" s="576">
        <f t="shared" si="14"/>
        <v>0</v>
      </c>
      <c r="M27" s="576">
        <f t="shared" si="15"/>
        <v>0</v>
      </c>
      <c r="N27" s="576">
        <f t="shared" si="16"/>
        <v>0</v>
      </c>
      <c r="O27" s="576">
        <f t="shared" si="17"/>
        <v>0</v>
      </c>
      <c r="P27" s="576">
        <f t="shared" si="18"/>
        <v>0</v>
      </c>
      <c r="Q27" s="576">
        <f t="shared" si="19"/>
        <v>0</v>
      </c>
      <c r="R27" s="576">
        <f t="shared" si="20"/>
        <v>0</v>
      </c>
    </row>
    <row r="28" spans="1:18" ht="15" x14ac:dyDescent="0.25">
      <c r="A28" s="6" t="s">
        <v>67</v>
      </c>
      <c r="B28" s="8">
        <f t="shared" si="4"/>
        <v>0</v>
      </c>
      <c r="C28" s="576">
        <f t="shared" si="5"/>
        <v>0</v>
      </c>
      <c r="D28" s="576">
        <f t="shared" si="6"/>
        <v>0</v>
      </c>
      <c r="E28" s="576">
        <f t="shared" si="7"/>
        <v>0</v>
      </c>
      <c r="F28" s="576">
        <f t="shared" si="8"/>
        <v>0</v>
      </c>
      <c r="G28" s="576">
        <f t="shared" si="9"/>
        <v>0</v>
      </c>
      <c r="H28" s="576">
        <f t="shared" si="10"/>
        <v>0</v>
      </c>
      <c r="I28" s="576">
        <f t="shared" si="11"/>
        <v>0</v>
      </c>
      <c r="J28" s="576">
        <f t="shared" si="12"/>
        <v>0</v>
      </c>
      <c r="K28" s="576">
        <f t="shared" si="13"/>
        <v>0</v>
      </c>
      <c r="L28" s="576">
        <f t="shared" si="14"/>
        <v>0</v>
      </c>
      <c r="M28" s="576">
        <f t="shared" si="15"/>
        <v>0</v>
      </c>
      <c r="N28" s="576">
        <f t="shared" si="16"/>
        <v>0</v>
      </c>
      <c r="O28" s="576">
        <f t="shared" si="17"/>
        <v>0</v>
      </c>
      <c r="P28" s="576">
        <f t="shared" si="18"/>
        <v>0</v>
      </c>
      <c r="Q28" s="576">
        <f t="shared" si="19"/>
        <v>0</v>
      </c>
      <c r="R28" s="576">
        <f t="shared" si="20"/>
        <v>0</v>
      </c>
    </row>
    <row r="29" spans="1:18" ht="15" x14ac:dyDescent="0.25">
      <c r="A29" s="6" t="s">
        <v>68</v>
      </c>
      <c r="B29" s="8">
        <f t="shared" si="4"/>
        <v>0</v>
      </c>
      <c r="C29" s="576">
        <f t="shared" si="5"/>
        <v>0</v>
      </c>
      <c r="D29" s="576">
        <f t="shared" si="6"/>
        <v>0</v>
      </c>
      <c r="E29" s="576">
        <f t="shared" si="7"/>
        <v>0</v>
      </c>
      <c r="F29" s="576">
        <f t="shared" si="8"/>
        <v>0</v>
      </c>
      <c r="G29" s="576">
        <f t="shared" si="9"/>
        <v>0</v>
      </c>
      <c r="H29" s="576">
        <f t="shared" si="10"/>
        <v>0</v>
      </c>
      <c r="I29" s="576">
        <f t="shared" si="11"/>
        <v>0</v>
      </c>
      <c r="J29" s="576">
        <f t="shared" si="12"/>
        <v>0</v>
      </c>
      <c r="K29" s="576">
        <f t="shared" si="13"/>
        <v>0</v>
      </c>
      <c r="L29" s="576">
        <f t="shared" si="14"/>
        <v>0</v>
      </c>
      <c r="M29" s="576">
        <f t="shared" si="15"/>
        <v>0</v>
      </c>
      <c r="N29" s="576">
        <f t="shared" si="16"/>
        <v>0</v>
      </c>
      <c r="O29" s="576">
        <f t="shared" si="17"/>
        <v>0</v>
      </c>
      <c r="P29" s="576">
        <f t="shared" si="18"/>
        <v>0</v>
      </c>
      <c r="Q29" s="576">
        <f t="shared" si="19"/>
        <v>0</v>
      </c>
      <c r="R29" s="576">
        <f t="shared" si="20"/>
        <v>0</v>
      </c>
    </row>
    <row r="30" spans="1:18" ht="15" x14ac:dyDescent="0.25">
      <c r="A30" s="6" t="s">
        <v>69</v>
      </c>
      <c r="B30" s="8">
        <f t="shared" si="4"/>
        <v>0</v>
      </c>
      <c r="C30" s="576">
        <f t="shared" si="5"/>
        <v>0</v>
      </c>
      <c r="D30" s="576">
        <f t="shared" si="6"/>
        <v>0</v>
      </c>
      <c r="E30" s="576">
        <f t="shared" si="7"/>
        <v>0</v>
      </c>
      <c r="F30" s="576">
        <f t="shared" si="8"/>
        <v>0</v>
      </c>
      <c r="G30" s="576">
        <f t="shared" si="9"/>
        <v>0</v>
      </c>
      <c r="H30" s="576">
        <f t="shared" si="10"/>
        <v>0</v>
      </c>
      <c r="I30" s="576">
        <f t="shared" si="11"/>
        <v>0</v>
      </c>
      <c r="J30" s="576">
        <f t="shared" si="12"/>
        <v>0</v>
      </c>
      <c r="K30" s="576">
        <f t="shared" si="13"/>
        <v>0</v>
      </c>
      <c r="L30" s="576">
        <f t="shared" si="14"/>
        <v>0</v>
      </c>
      <c r="M30" s="576">
        <f t="shared" si="15"/>
        <v>0</v>
      </c>
      <c r="N30" s="576">
        <f t="shared" si="16"/>
        <v>0</v>
      </c>
      <c r="O30" s="576">
        <f t="shared" si="17"/>
        <v>0</v>
      </c>
      <c r="P30" s="576">
        <f t="shared" si="18"/>
        <v>0</v>
      </c>
      <c r="Q30" s="576">
        <f t="shared" si="19"/>
        <v>0</v>
      </c>
      <c r="R30" s="576">
        <f t="shared" si="20"/>
        <v>0</v>
      </c>
    </row>
    <row r="31" spans="1:18" ht="15" x14ac:dyDescent="0.25">
      <c r="A31" s="6" t="s">
        <v>70</v>
      </c>
      <c r="B31" s="8">
        <f t="shared" si="4"/>
        <v>0</v>
      </c>
      <c r="C31" s="576">
        <f t="shared" si="5"/>
        <v>0</v>
      </c>
      <c r="D31" s="576">
        <f t="shared" si="6"/>
        <v>0</v>
      </c>
      <c r="E31" s="576">
        <f t="shared" si="7"/>
        <v>0</v>
      </c>
      <c r="F31" s="576">
        <f t="shared" si="8"/>
        <v>0</v>
      </c>
      <c r="G31" s="576">
        <f t="shared" si="9"/>
        <v>0</v>
      </c>
      <c r="H31" s="576">
        <f t="shared" si="10"/>
        <v>0</v>
      </c>
      <c r="I31" s="576">
        <f t="shared" si="11"/>
        <v>0</v>
      </c>
      <c r="J31" s="576">
        <f t="shared" si="12"/>
        <v>0</v>
      </c>
      <c r="K31" s="576">
        <f t="shared" si="13"/>
        <v>0</v>
      </c>
      <c r="L31" s="576">
        <f t="shared" si="14"/>
        <v>0</v>
      </c>
      <c r="M31" s="576">
        <f t="shared" si="15"/>
        <v>0</v>
      </c>
      <c r="N31" s="576">
        <f t="shared" si="16"/>
        <v>0</v>
      </c>
      <c r="O31" s="576">
        <f t="shared" si="17"/>
        <v>0</v>
      </c>
      <c r="P31" s="576">
        <f t="shared" si="18"/>
        <v>0</v>
      </c>
      <c r="Q31" s="576">
        <f t="shared" si="19"/>
        <v>0</v>
      </c>
      <c r="R31" s="576">
        <f t="shared" si="20"/>
        <v>0</v>
      </c>
    </row>
    <row r="32" spans="1:18" ht="15" x14ac:dyDescent="0.25">
      <c r="A32" s="6" t="s">
        <v>71</v>
      </c>
      <c r="B32" s="8">
        <f t="shared" si="4"/>
        <v>0</v>
      </c>
      <c r="C32" s="576">
        <f t="shared" si="5"/>
        <v>0</v>
      </c>
      <c r="D32" s="576">
        <f t="shared" si="6"/>
        <v>0</v>
      </c>
      <c r="E32" s="576">
        <f t="shared" si="7"/>
        <v>0</v>
      </c>
      <c r="F32" s="576">
        <f t="shared" si="8"/>
        <v>0</v>
      </c>
      <c r="G32" s="576">
        <f t="shared" si="9"/>
        <v>0</v>
      </c>
      <c r="H32" s="576">
        <f t="shared" si="10"/>
        <v>0</v>
      </c>
      <c r="I32" s="576">
        <f t="shared" si="11"/>
        <v>0</v>
      </c>
      <c r="J32" s="576">
        <f t="shared" si="12"/>
        <v>0</v>
      </c>
      <c r="K32" s="576">
        <f t="shared" si="13"/>
        <v>0</v>
      </c>
      <c r="L32" s="576">
        <f t="shared" si="14"/>
        <v>0</v>
      </c>
      <c r="M32" s="576">
        <f t="shared" si="15"/>
        <v>0</v>
      </c>
      <c r="N32" s="576">
        <f t="shared" si="16"/>
        <v>0</v>
      </c>
      <c r="O32" s="576">
        <f t="shared" si="17"/>
        <v>0</v>
      </c>
      <c r="P32" s="576">
        <f t="shared" si="18"/>
        <v>0</v>
      </c>
      <c r="Q32" s="576">
        <f t="shared" si="19"/>
        <v>0</v>
      </c>
      <c r="R32" s="576">
        <f t="shared" si="20"/>
        <v>0</v>
      </c>
    </row>
    <row r="33" spans="1:18" ht="15" x14ac:dyDescent="0.25">
      <c r="A33" s="6"/>
      <c r="B33" s="8"/>
      <c r="C33" s="8"/>
      <c r="D33" s="8"/>
      <c r="E33" s="8"/>
      <c r="F33" s="8"/>
      <c r="G33" s="8"/>
      <c r="H33" s="8"/>
      <c r="I33" s="8"/>
      <c r="J33" s="8"/>
      <c r="K33" s="8"/>
      <c r="L33" s="8"/>
      <c r="M33" s="8"/>
      <c r="N33" s="8"/>
      <c r="O33" s="8"/>
      <c r="P33" s="8"/>
      <c r="Q33" s="8"/>
      <c r="R33" s="8"/>
    </row>
    <row r="34" spans="1:18" ht="15" x14ac:dyDescent="0.25">
      <c r="A34" s="10" t="s">
        <v>52</v>
      </c>
      <c r="B34" s="8"/>
      <c r="C34" s="8"/>
      <c r="D34" s="8"/>
      <c r="E34" s="8"/>
      <c r="F34" s="8"/>
      <c r="G34" s="8"/>
      <c r="H34" s="8"/>
      <c r="I34" s="8"/>
      <c r="J34" s="8"/>
      <c r="K34" s="8"/>
      <c r="L34" s="8"/>
      <c r="M34" s="8"/>
      <c r="N34" s="8"/>
      <c r="O34" s="8"/>
      <c r="P34" s="8"/>
      <c r="Q34" s="8"/>
      <c r="R34" s="8"/>
    </row>
    <row r="35" spans="1:18" ht="15" x14ac:dyDescent="0.25">
      <c r="A35" s="6" t="s">
        <v>61</v>
      </c>
      <c r="B35" s="8">
        <f>+B21-'Monthly Spending Plan summary'!B21</f>
        <v>0</v>
      </c>
      <c r="C35" s="576">
        <f>+'Monthly Spending Plan summary'!C21-C21</f>
        <v>0</v>
      </c>
      <c r="D35" s="576">
        <f>+'Monthly Spending Plan summary'!D21-D21</f>
        <v>0</v>
      </c>
      <c r="E35" s="576">
        <f>+'Monthly Spending Plan summary'!E21-E21</f>
        <v>0</v>
      </c>
      <c r="F35" s="576">
        <f>+'Monthly Spending Plan summary'!F21-F21</f>
        <v>0</v>
      </c>
      <c r="G35" s="576">
        <f>+'Monthly Spending Plan summary'!G21-G21</f>
        <v>0</v>
      </c>
      <c r="H35" s="576">
        <f>+'Monthly Spending Plan summary'!H21-H21</f>
        <v>0</v>
      </c>
      <c r="I35" s="576">
        <f>+'Monthly Spending Plan summary'!I21-I21</f>
        <v>0</v>
      </c>
      <c r="J35" s="576">
        <f>+'Monthly Spending Plan summary'!J21-J21</f>
        <v>0</v>
      </c>
      <c r="K35" s="576">
        <f>+'Monthly Spending Plan summary'!K21-K21</f>
        <v>0</v>
      </c>
      <c r="L35" s="576">
        <f>+'Monthly Spending Plan summary'!L21-L21</f>
        <v>0</v>
      </c>
      <c r="M35" s="576">
        <f>+'Monthly Spending Plan summary'!M21-M21</f>
        <v>0</v>
      </c>
      <c r="N35" s="576">
        <f>+'Monthly Spending Plan summary'!N21-N21</f>
        <v>0</v>
      </c>
      <c r="O35" s="576">
        <f>+'Monthly Spending Plan summary'!O21-O21</f>
        <v>0</v>
      </c>
      <c r="P35" s="576">
        <f>+'Monthly Spending Plan summary'!P21-P21</f>
        <v>0</v>
      </c>
      <c r="Q35" s="576">
        <f>+'Monthly Spending Plan summary'!Q21-Q21</f>
        <v>0</v>
      </c>
      <c r="R35" s="576">
        <f>+B35+Q35</f>
        <v>0</v>
      </c>
    </row>
    <row r="36" spans="1:18" ht="15" x14ac:dyDescent="0.25">
      <c r="A36" s="6" t="s">
        <v>62</v>
      </c>
      <c r="B36" s="8">
        <f>+B22-'Monthly Spending Plan summary'!B22</f>
        <v>0</v>
      </c>
      <c r="C36" s="576">
        <f>+'Monthly Spending Plan summary'!C22-C22</f>
        <v>0</v>
      </c>
      <c r="D36" s="576">
        <f>+'Monthly Spending Plan summary'!D22-D22</f>
        <v>0</v>
      </c>
      <c r="E36" s="576">
        <f>+'Monthly Spending Plan summary'!E22-E22</f>
        <v>0</v>
      </c>
      <c r="F36" s="576">
        <f>+'Monthly Spending Plan summary'!F22-F22</f>
        <v>0</v>
      </c>
      <c r="G36" s="576">
        <f>+'Monthly Spending Plan summary'!G22-G22</f>
        <v>0</v>
      </c>
      <c r="H36" s="576">
        <f>+'Monthly Spending Plan summary'!H22-H22</f>
        <v>0</v>
      </c>
      <c r="I36" s="576">
        <f>+'Monthly Spending Plan summary'!I22-I22</f>
        <v>0</v>
      </c>
      <c r="J36" s="576">
        <f>+'Monthly Spending Plan summary'!J22-J22</f>
        <v>0</v>
      </c>
      <c r="K36" s="576">
        <f>+'Monthly Spending Plan summary'!K22-K22</f>
        <v>0</v>
      </c>
      <c r="L36" s="576">
        <f>+'Monthly Spending Plan summary'!L22-L22</f>
        <v>0</v>
      </c>
      <c r="M36" s="576">
        <f>+'Monthly Spending Plan summary'!M22-M22</f>
        <v>0</v>
      </c>
      <c r="N36" s="576">
        <f>+'Monthly Spending Plan summary'!N22-N22</f>
        <v>0</v>
      </c>
      <c r="O36" s="576">
        <f>+'Monthly Spending Plan summary'!O22-O22</f>
        <v>0</v>
      </c>
      <c r="P36" s="576">
        <f>+'Monthly Spending Plan summary'!P22-P22</f>
        <v>0</v>
      </c>
      <c r="Q36" s="576">
        <f>+'Monthly Spending Plan summary'!Q22-Q22</f>
        <v>0</v>
      </c>
      <c r="R36" s="576">
        <f t="shared" ref="R36:R46" si="21">+B36+Q36</f>
        <v>0</v>
      </c>
    </row>
    <row r="37" spans="1:18" ht="15" x14ac:dyDescent="0.25">
      <c r="A37" s="6" t="s">
        <v>63</v>
      </c>
      <c r="B37" s="8">
        <f>+B23-'Monthly Spending Plan summary'!B23</f>
        <v>0</v>
      </c>
      <c r="C37" s="576">
        <f>+'Monthly Spending Plan summary'!C23-C23</f>
        <v>0</v>
      </c>
      <c r="D37" s="576">
        <f>+'Monthly Spending Plan summary'!D23-D23</f>
        <v>0</v>
      </c>
      <c r="E37" s="576">
        <f>+'Monthly Spending Plan summary'!E23-E23</f>
        <v>0</v>
      </c>
      <c r="F37" s="576">
        <f>+'Monthly Spending Plan summary'!F23-F23</f>
        <v>0</v>
      </c>
      <c r="G37" s="576">
        <f>+'Monthly Spending Plan summary'!G23-G23</f>
        <v>0</v>
      </c>
      <c r="H37" s="576">
        <f>+'Monthly Spending Plan summary'!H23-H23</f>
        <v>0</v>
      </c>
      <c r="I37" s="576">
        <f>+'Monthly Spending Plan summary'!I23-I23</f>
        <v>0</v>
      </c>
      <c r="J37" s="576">
        <f>+'Monthly Spending Plan summary'!J23-J23</f>
        <v>0</v>
      </c>
      <c r="K37" s="576">
        <f>+'Monthly Spending Plan summary'!K23-K23</f>
        <v>0</v>
      </c>
      <c r="L37" s="576">
        <f>+'Monthly Spending Plan summary'!L23-L23</f>
        <v>0</v>
      </c>
      <c r="M37" s="576">
        <f>+'Monthly Spending Plan summary'!M23-M23</f>
        <v>0</v>
      </c>
      <c r="N37" s="576">
        <f>+'Monthly Spending Plan summary'!N23-N23</f>
        <v>0</v>
      </c>
      <c r="O37" s="576">
        <f>+'Monthly Spending Plan summary'!O23-O23</f>
        <v>0</v>
      </c>
      <c r="P37" s="576">
        <f>+'Monthly Spending Plan summary'!P23-P23</f>
        <v>0</v>
      </c>
      <c r="Q37" s="576">
        <f>+'Monthly Spending Plan summary'!Q23-Q23</f>
        <v>0</v>
      </c>
      <c r="R37" s="576">
        <f t="shared" si="21"/>
        <v>0</v>
      </c>
    </row>
    <row r="38" spans="1:18" ht="15" x14ac:dyDescent="0.25">
      <c r="A38" s="6" t="s">
        <v>64</v>
      </c>
      <c r="B38" s="8">
        <f>+B24-'Monthly Spending Plan summary'!B24</f>
        <v>0</v>
      </c>
      <c r="C38" s="576">
        <f>+'Monthly Spending Plan summary'!C24-C24</f>
        <v>0</v>
      </c>
      <c r="D38" s="576">
        <f>+'Monthly Spending Plan summary'!D24-D24</f>
        <v>0</v>
      </c>
      <c r="E38" s="576">
        <f>+'Monthly Spending Plan summary'!E24-E24</f>
        <v>0</v>
      </c>
      <c r="F38" s="576">
        <f>+'Monthly Spending Plan summary'!F24-F24</f>
        <v>0</v>
      </c>
      <c r="G38" s="576">
        <f>+'Monthly Spending Plan summary'!G24-G24</f>
        <v>0</v>
      </c>
      <c r="H38" s="576">
        <f>+'Monthly Spending Plan summary'!H24-H24</f>
        <v>0</v>
      </c>
      <c r="I38" s="576">
        <f>+'Monthly Spending Plan summary'!I24-I24</f>
        <v>0</v>
      </c>
      <c r="J38" s="576">
        <f>+'Monthly Spending Plan summary'!J24-J24</f>
        <v>0</v>
      </c>
      <c r="K38" s="576">
        <f>+'Monthly Spending Plan summary'!K24-K24</f>
        <v>0</v>
      </c>
      <c r="L38" s="576">
        <f>+'Monthly Spending Plan summary'!L24-L24</f>
        <v>0</v>
      </c>
      <c r="M38" s="576">
        <f>+'Monthly Spending Plan summary'!M24-M24</f>
        <v>0</v>
      </c>
      <c r="N38" s="576">
        <f>+'Monthly Spending Plan summary'!N24-N24</f>
        <v>0</v>
      </c>
      <c r="O38" s="576">
        <f>+'Monthly Spending Plan summary'!O24-O24</f>
        <v>0</v>
      </c>
      <c r="P38" s="576">
        <f>+'Monthly Spending Plan summary'!P24-P24</f>
        <v>0</v>
      </c>
      <c r="Q38" s="576">
        <f>+'Monthly Spending Plan summary'!Q24-Q24</f>
        <v>0</v>
      </c>
      <c r="R38" s="576">
        <f t="shared" si="21"/>
        <v>0</v>
      </c>
    </row>
    <row r="39" spans="1:18" ht="15" x14ac:dyDescent="0.25">
      <c r="A39" s="6" t="s">
        <v>43</v>
      </c>
      <c r="B39" s="8">
        <f>+B25-'Monthly Spending Plan summary'!B25</f>
        <v>0</v>
      </c>
      <c r="C39" s="576">
        <f>+'Monthly Spending Plan summary'!C25-C25</f>
        <v>0</v>
      </c>
      <c r="D39" s="576">
        <f>+'Monthly Spending Plan summary'!D25-D25</f>
        <v>0</v>
      </c>
      <c r="E39" s="576">
        <f>+'Monthly Spending Plan summary'!E25-E25</f>
        <v>0</v>
      </c>
      <c r="F39" s="576">
        <f>+'Monthly Spending Plan summary'!F25-F25</f>
        <v>0</v>
      </c>
      <c r="G39" s="576">
        <f>+'Monthly Spending Plan summary'!G25-G25</f>
        <v>0</v>
      </c>
      <c r="H39" s="576">
        <f>+'Monthly Spending Plan summary'!H25-H25</f>
        <v>0</v>
      </c>
      <c r="I39" s="576">
        <f>+'Monthly Spending Plan summary'!I25-I25</f>
        <v>0</v>
      </c>
      <c r="J39" s="576">
        <f>+'Monthly Spending Plan summary'!J25-J25</f>
        <v>0</v>
      </c>
      <c r="K39" s="576">
        <f>+'Monthly Spending Plan summary'!K25-K25</f>
        <v>0</v>
      </c>
      <c r="L39" s="576">
        <f>+'Monthly Spending Plan summary'!L25-L25</f>
        <v>0</v>
      </c>
      <c r="M39" s="576">
        <f>+'Monthly Spending Plan summary'!M25-M25</f>
        <v>0</v>
      </c>
      <c r="N39" s="576">
        <f>+'Monthly Spending Plan summary'!N25-N25</f>
        <v>0</v>
      </c>
      <c r="O39" s="576">
        <f>+'Monthly Spending Plan summary'!O25-O25</f>
        <v>0</v>
      </c>
      <c r="P39" s="576">
        <f>+'Monthly Spending Plan summary'!P25-P25</f>
        <v>0</v>
      </c>
      <c r="Q39" s="576">
        <f>+'Monthly Spending Plan summary'!Q25-Q25</f>
        <v>0</v>
      </c>
      <c r="R39" s="576">
        <f t="shared" si="21"/>
        <v>0</v>
      </c>
    </row>
    <row r="40" spans="1:18" ht="15" x14ac:dyDescent="0.25">
      <c r="A40" s="6" t="s">
        <v>65</v>
      </c>
      <c r="B40" s="8">
        <f>+B26-'Monthly Spending Plan summary'!B26</f>
        <v>0</v>
      </c>
      <c r="C40" s="576">
        <f>+'Monthly Spending Plan summary'!C26-C26</f>
        <v>0</v>
      </c>
      <c r="D40" s="576">
        <f>+'Monthly Spending Plan summary'!D26-D26</f>
        <v>0</v>
      </c>
      <c r="E40" s="576">
        <f>+'Monthly Spending Plan summary'!E26-E26</f>
        <v>0</v>
      </c>
      <c r="F40" s="576">
        <f>+'Monthly Spending Plan summary'!F26-F26</f>
        <v>0</v>
      </c>
      <c r="G40" s="576">
        <f>+'Monthly Spending Plan summary'!G26-G26</f>
        <v>0</v>
      </c>
      <c r="H40" s="576">
        <f>+'Monthly Spending Plan summary'!H26-H26</f>
        <v>0</v>
      </c>
      <c r="I40" s="576">
        <f>+'Monthly Spending Plan summary'!I26-I26</f>
        <v>0</v>
      </c>
      <c r="J40" s="576">
        <f>+'Monthly Spending Plan summary'!J26-J26</f>
        <v>0</v>
      </c>
      <c r="K40" s="576">
        <f>+'Monthly Spending Plan summary'!K26-K26</f>
        <v>0</v>
      </c>
      <c r="L40" s="576">
        <f>+'Monthly Spending Plan summary'!L26-L26</f>
        <v>0</v>
      </c>
      <c r="M40" s="576">
        <f>+'Monthly Spending Plan summary'!M26-M26</f>
        <v>0</v>
      </c>
      <c r="N40" s="576">
        <f>+'Monthly Spending Plan summary'!N26-N26</f>
        <v>0</v>
      </c>
      <c r="O40" s="576">
        <f>+'Monthly Spending Plan summary'!O26-O26</f>
        <v>0</v>
      </c>
      <c r="P40" s="576">
        <f>+'Monthly Spending Plan summary'!P26-P26</f>
        <v>0</v>
      </c>
      <c r="Q40" s="576">
        <f>+'Monthly Spending Plan summary'!Q26-Q26</f>
        <v>0</v>
      </c>
      <c r="R40" s="576">
        <f t="shared" si="21"/>
        <v>0</v>
      </c>
    </row>
    <row r="41" spans="1:18" ht="15" x14ac:dyDescent="0.25">
      <c r="A41" s="6" t="s">
        <v>66</v>
      </c>
      <c r="B41" s="8">
        <f>+B27-'Monthly Spending Plan summary'!B27</f>
        <v>0</v>
      </c>
      <c r="C41" s="576">
        <f>+'Monthly Spending Plan summary'!C27-C27</f>
        <v>0</v>
      </c>
      <c r="D41" s="576">
        <f>+'Monthly Spending Plan summary'!D27-D27</f>
        <v>0</v>
      </c>
      <c r="E41" s="576">
        <f>+'Monthly Spending Plan summary'!E27-E27</f>
        <v>0</v>
      </c>
      <c r="F41" s="576">
        <f>+'Monthly Spending Plan summary'!F27-F27</f>
        <v>0</v>
      </c>
      <c r="G41" s="576">
        <f>+'Monthly Spending Plan summary'!G27-G27</f>
        <v>0</v>
      </c>
      <c r="H41" s="576">
        <f>+'Monthly Spending Plan summary'!H27-H27</f>
        <v>0</v>
      </c>
      <c r="I41" s="576">
        <f>+'Monthly Spending Plan summary'!I27-I27</f>
        <v>0</v>
      </c>
      <c r="J41" s="576">
        <f>+'Monthly Spending Plan summary'!J27-J27</f>
        <v>0</v>
      </c>
      <c r="K41" s="576">
        <f>+'Monthly Spending Plan summary'!K27-K27</f>
        <v>0</v>
      </c>
      <c r="L41" s="576">
        <f>+'Monthly Spending Plan summary'!L27-L27</f>
        <v>0</v>
      </c>
      <c r="M41" s="576">
        <f>+'Monthly Spending Plan summary'!M27-M27</f>
        <v>0</v>
      </c>
      <c r="N41" s="576">
        <f>+'Monthly Spending Plan summary'!N27-N27</f>
        <v>0</v>
      </c>
      <c r="O41" s="576">
        <f>+'Monthly Spending Plan summary'!O27-O27</f>
        <v>0</v>
      </c>
      <c r="P41" s="576">
        <f>+'Monthly Spending Plan summary'!P27-P27</f>
        <v>0</v>
      </c>
      <c r="Q41" s="576">
        <f>+'Monthly Spending Plan summary'!Q27-Q27</f>
        <v>0</v>
      </c>
      <c r="R41" s="576">
        <f t="shared" si="21"/>
        <v>0</v>
      </c>
    </row>
    <row r="42" spans="1:18" ht="15" x14ac:dyDescent="0.25">
      <c r="A42" s="6" t="s">
        <v>67</v>
      </c>
      <c r="B42" s="8">
        <f>+B28-'Monthly Spending Plan summary'!B28</f>
        <v>0</v>
      </c>
      <c r="C42" s="576">
        <f>+'Monthly Spending Plan summary'!C28-C28</f>
        <v>0</v>
      </c>
      <c r="D42" s="576">
        <f>+'Monthly Spending Plan summary'!D28-D28</f>
        <v>0</v>
      </c>
      <c r="E42" s="576">
        <f>+'Monthly Spending Plan summary'!E28-E28</f>
        <v>0</v>
      </c>
      <c r="F42" s="576">
        <f>+'Monthly Spending Plan summary'!F28-F28</f>
        <v>0</v>
      </c>
      <c r="G42" s="576">
        <f>+'Monthly Spending Plan summary'!G28-G28</f>
        <v>0</v>
      </c>
      <c r="H42" s="576">
        <f>+'Monthly Spending Plan summary'!H28-H28</f>
        <v>0</v>
      </c>
      <c r="I42" s="576">
        <f>+'Monthly Spending Plan summary'!I28-I28</f>
        <v>0</v>
      </c>
      <c r="J42" s="576">
        <f>+'Monthly Spending Plan summary'!J28-J28</f>
        <v>0</v>
      </c>
      <c r="K42" s="576">
        <f>+'Monthly Spending Plan summary'!K28-K28</f>
        <v>0</v>
      </c>
      <c r="L42" s="576">
        <f>+'Monthly Spending Plan summary'!L28-L28</f>
        <v>0</v>
      </c>
      <c r="M42" s="576">
        <f>+'Monthly Spending Plan summary'!M28-M28</f>
        <v>0</v>
      </c>
      <c r="N42" s="576">
        <f>+'Monthly Spending Plan summary'!N28-N28</f>
        <v>0</v>
      </c>
      <c r="O42" s="576">
        <f>+'Monthly Spending Plan summary'!O28-O28</f>
        <v>0</v>
      </c>
      <c r="P42" s="576">
        <f>+'Monthly Spending Plan summary'!P28-P28</f>
        <v>0</v>
      </c>
      <c r="Q42" s="576">
        <f>+'Monthly Spending Plan summary'!Q28-Q28</f>
        <v>0</v>
      </c>
      <c r="R42" s="576">
        <f t="shared" si="21"/>
        <v>0</v>
      </c>
    </row>
    <row r="43" spans="1:18" ht="15" x14ac:dyDescent="0.25">
      <c r="A43" s="6" t="s">
        <v>68</v>
      </c>
      <c r="B43" s="8">
        <f>+B29-'Monthly Spending Plan summary'!B29</f>
        <v>0</v>
      </c>
      <c r="C43" s="576">
        <f>+'Monthly Spending Plan summary'!C29-C29</f>
        <v>0</v>
      </c>
      <c r="D43" s="576">
        <f>+'Monthly Spending Plan summary'!D29-D29</f>
        <v>0</v>
      </c>
      <c r="E43" s="576">
        <f>+'Monthly Spending Plan summary'!E29-E29</f>
        <v>0</v>
      </c>
      <c r="F43" s="576">
        <f>+'Monthly Spending Plan summary'!F29-F29</f>
        <v>0</v>
      </c>
      <c r="G43" s="576">
        <f>+'Monthly Spending Plan summary'!G29-G29</f>
        <v>0</v>
      </c>
      <c r="H43" s="576">
        <f>+'Monthly Spending Plan summary'!H29-H29</f>
        <v>0</v>
      </c>
      <c r="I43" s="576">
        <f>+'Monthly Spending Plan summary'!I29-I29</f>
        <v>0</v>
      </c>
      <c r="J43" s="576">
        <f>+'Monthly Spending Plan summary'!J29-J29</f>
        <v>0</v>
      </c>
      <c r="K43" s="576">
        <f>+'Monthly Spending Plan summary'!K29-K29</f>
        <v>0</v>
      </c>
      <c r="L43" s="576">
        <f>+'Monthly Spending Plan summary'!L29-L29</f>
        <v>0</v>
      </c>
      <c r="M43" s="576">
        <f>+'Monthly Spending Plan summary'!M29-M29</f>
        <v>0</v>
      </c>
      <c r="N43" s="576">
        <f>+'Monthly Spending Plan summary'!N29-N29</f>
        <v>0</v>
      </c>
      <c r="O43" s="576">
        <f>+'Monthly Spending Plan summary'!O29-O29</f>
        <v>0</v>
      </c>
      <c r="P43" s="576">
        <f>+'Monthly Spending Plan summary'!P29-P29</f>
        <v>0</v>
      </c>
      <c r="Q43" s="576">
        <f>+'Monthly Spending Plan summary'!Q29-Q29</f>
        <v>0</v>
      </c>
      <c r="R43" s="576">
        <f t="shared" si="21"/>
        <v>0</v>
      </c>
    </row>
    <row r="44" spans="1:18" ht="15" x14ac:dyDescent="0.25">
      <c r="A44" s="6" t="s">
        <v>69</v>
      </c>
      <c r="B44" s="8">
        <f>+B30-'Monthly Spending Plan summary'!B30</f>
        <v>0</v>
      </c>
      <c r="C44" s="576">
        <f>+'Monthly Spending Plan summary'!C30-C30</f>
        <v>0</v>
      </c>
      <c r="D44" s="576">
        <f>+'Monthly Spending Plan summary'!D30-D30</f>
        <v>0</v>
      </c>
      <c r="E44" s="576">
        <f>+'Monthly Spending Plan summary'!E30-E30</f>
        <v>0</v>
      </c>
      <c r="F44" s="576">
        <f>+'Monthly Spending Plan summary'!F30-F30</f>
        <v>0</v>
      </c>
      <c r="G44" s="576">
        <f>+'Monthly Spending Plan summary'!G30-G30</f>
        <v>0</v>
      </c>
      <c r="H44" s="576">
        <f>+'Monthly Spending Plan summary'!H30-H30</f>
        <v>0</v>
      </c>
      <c r="I44" s="576">
        <f>+'Monthly Spending Plan summary'!I30-I30</f>
        <v>0</v>
      </c>
      <c r="J44" s="576">
        <f>+'Monthly Spending Plan summary'!J30-J30</f>
        <v>0</v>
      </c>
      <c r="K44" s="576">
        <f>+'Monthly Spending Plan summary'!K30-K30</f>
        <v>0</v>
      </c>
      <c r="L44" s="576">
        <f>+'Monthly Spending Plan summary'!L30-L30</f>
        <v>0</v>
      </c>
      <c r="M44" s="576">
        <f>+'Monthly Spending Plan summary'!M30-M30</f>
        <v>0</v>
      </c>
      <c r="N44" s="576">
        <f>+'Monthly Spending Plan summary'!N30-N30</f>
        <v>0</v>
      </c>
      <c r="O44" s="576">
        <f>+'Monthly Spending Plan summary'!O30-O30</f>
        <v>0</v>
      </c>
      <c r="P44" s="576">
        <f>+'Monthly Spending Plan summary'!P30-P30</f>
        <v>0</v>
      </c>
      <c r="Q44" s="576">
        <f>+'Monthly Spending Plan summary'!Q30-Q30</f>
        <v>0</v>
      </c>
      <c r="R44" s="576">
        <f t="shared" si="21"/>
        <v>0</v>
      </c>
    </row>
    <row r="45" spans="1:18" ht="15" x14ac:dyDescent="0.25">
      <c r="A45" s="6" t="s">
        <v>70</v>
      </c>
      <c r="B45" s="8">
        <f>+B31-'Monthly Spending Plan summary'!B31</f>
        <v>0</v>
      </c>
      <c r="C45" s="576">
        <f>+'Monthly Spending Plan summary'!C31-C31</f>
        <v>0</v>
      </c>
      <c r="D45" s="576">
        <f>+'Monthly Spending Plan summary'!D31-D31</f>
        <v>0</v>
      </c>
      <c r="E45" s="576">
        <f>+'Monthly Spending Plan summary'!E31-E31</f>
        <v>0</v>
      </c>
      <c r="F45" s="576">
        <f>+'Monthly Spending Plan summary'!F31-F31</f>
        <v>0</v>
      </c>
      <c r="G45" s="576">
        <f>+'Monthly Spending Plan summary'!G31-G31</f>
        <v>0</v>
      </c>
      <c r="H45" s="576">
        <f>+'Monthly Spending Plan summary'!H31-H31</f>
        <v>0</v>
      </c>
      <c r="I45" s="576">
        <f>+'Monthly Spending Plan summary'!I31-I31</f>
        <v>0</v>
      </c>
      <c r="J45" s="576">
        <f>+'Monthly Spending Plan summary'!J31-J31</f>
        <v>0</v>
      </c>
      <c r="K45" s="576">
        <f>+'Monthly Spending Plan summary'!K31-K31</f>
        <v>0</v>
      </c>
      <c r="L45" s="576">
        <f>+'Monthly Spending Plan summary'!L31-L31</f>
        <v>0</v>
      </c>
      <c r="M45" s="576">
        <f>+'Monthly Spending Plan summary'!M31-M31</f>
        <v>0</v>
      </c>
      <c r="N45" s="576">
        <f>+'Monthly Spending Plan summary'!N31-N31</f>
        <v>0</v>
      </c>
      <c r="O45" s="576">
        <f>+'Monthly Spending Plan summary'!O31-O31</f>
        <v>0</v>
      </c>
      <c r="P45" s="576">
        <f>+'Monthly Spending Plan summary'!P31-P31</f>
        <v>0</v>
      </c>
      <c r="Q45" s="576">
        <f>+'Monthly Spending Plan summary'!Q31-Q31</f>
        <v>0</v>
      </c>
      <c r="R45" s="576">
        <f t="shared" si="21"/>
        <v>0</v>
      </c>
    </row>
    <row r="46" spans="1:18" ht="15" x14ac:dyDescent="0.25">
      <c r="A46" s="6" t="s">
        <v>71</v>
      </c>
      <c r="B46" s="8">
        <f>+B32-'Monthly Spending Plan summary'!B32</f>
        <v>0</v>
      </c>
      <c r="C46" s="576">
        <f>+'Monthly Spending Plan summary'!C32-C32</f>
        <v>0</v>
      </c>
      <c r="D46" s="576">
        <f>+'Monthly Spending Plan summary'!D32-D32</f>
        <v>0</v>
      </c>
      <c r="E46" s="576">
        <f>+'Monthly Spending Plan summary'!E32-E32</f>
        <v>0</v>
      </c>
      <c r="F46" s="576">
        <f>+'Monthly Spending Plan summary'!F32-F32</f>
        <v>0</v>
      </c>
      <c r="G46" s="576">
        <f>+'Monthly Spending Plan summary'!G32-G32</f>
        <v>0</v>
      </c>
      <c r="H46" s="576">
        <f>+'Monthly Spending Plan summary'!H32-H32</f>
        <v>0</v>
      </c>
      <c r="I46" s="576">
        <f>+'Monthly Spending Plan summary'!I32-I32</f>
        <v>0</v>
      </c>
      <c r="J46" s="576">
        <f>+'Monthly Spending Plan summary'!J32-J32</f>
        <v>0</v>
      </c>
      <c r="K46" s="576">
        <f>+'Monthly Spending Plan summary'!K32-K32</f>
        <v>0</v>
      </c>
      <c r="L46" s="576">
        <f>+'Monthly Spending Plan summary'!L32-L32</f>
        <v>0</v>
      </c>
      <c r="M46" s="576">
        <f>+'Monthly Spending Plan summary'!M32-M32</f>
        <v>0</v>
      </c>
      <c r="N46" s="576">
        <f>+'Monthly Spending Plan summary'!N32-N32</f>
        <v>0</v>
      </c>
      <c r="O46" s="576">
        <f>+'Monthly Spending Plan summary'!O32-O32</f>
        <v>0</v>
      </c>
      <c r="P46" s="576">
        <f>+'Monthly Spending Plan summary'!P32-P32</f>
        <v>0</v>
      </c>
      <c r="Q46" s="576">
        <f>+'Monthly Spending Plan summary'!Q32-Q32</f>
        <v>0</v>
      </c>
      <c r="R46" s="576">
        <f t="shared" si="21"/>
        <v>0</v>
      </c>
    </row>
  </sheetData>
  <sheetProtection sheet="1" objects="1" scenarios="1" formatCells="0" formatColumns="0" formatRows="0" selectLockedCells="1"/>
  <mergeCells count="1">
    <mergeCell ref="A2:C2"/>
  </mergeCells>
  <phoneticPr fontId="2" type="noConversion"/>
  <printOptions gridLines="1"/>
  <pageMargins left="0.35433070866141736" right="0.31496062992125984" top="0.98425196850393704" bottom="0.98425196850393704" header="0.51181102362204722" footer="0.51181102362204722"/>
  <pageSetup paperSize="9" scale="60" orientation="landscape" horizontalDpi="300" verticalDpi="300" r:id="rId1"/>
  <headerFooter alignWithMargins="0">
    <oddHeader>&amp;C&amp;"Arial,Bold"&amp;12Monthly Budget</oddHeader>
    <oddFooter>&amp;L&amp;F
&amp;A&amp;R&amp;D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4"/>
  <sheetViews>
    <sheetView workbookViewId="0">
      <selection activeCell="C3" sqref="C3:D3"/>
    </sheetView>
  </sheetViews>
  <sheetFormatPr defaultColWidth="9.109375" defaultRowHeight="13.2" x14ac:dyDescent="0.25"/>
  <cols>
    <col min="1" max="1" width="10.33203125" style="105" customWidth="1"/>
    <col min="2" max="2" width="56.5546875" style="75" customWidth="1"/>
    <col min="3" max="4" width="17.88671875" style="127" customWidth="1"/>
    <col min="5" max="16384" width="9.109375" style="105"/>
  </cols>
  <sheetData>
    <row r="1" spans="1:18" customFormat="1" ht="32.25" customHeight="1" x14ac:dyDescent="0.4">
      <c r="A1" s="578" t="s">
        <v>72</v>
      </c>
      <c r="B1" s="578"/>
      <c r="C1" s="578"/>
      <c r="D1" s="578"/>
      <c r="E1" s="274"/>
      <c r="F1" s="274"/>
      <c r="G1" s="274"/>
      <c r="H1" s="274"/>
      <c r="I1" s="274"/>
      <c r="J1" s="274"/>
      <c r="K1" s="274"/>
      <c r="L1" s="274"/>
      <c r="M1" s="274"/>
      <c r="N1" s="274"/>
      <c r="O1" s="274"/>
      <c r="P1" s="274"/>
      <c r="Q1" s="274"/>
      <c r="R1" s="274"/>
    </row>
    <row r="2" spans="1:18" s="202" customFormat="1" ht="21" x14ac:dyDescent="0.4">
      <c r="B2" s="579" t="s">
        <v>93</v>
      </c>
      <c r="C2" s="580"/>
      <c r="D2" s="581"/>
    </row>
    <row r="3" spans="1:18" s="203" customFormat="1" ht="17.399999999999999" x14ac:dyDescent="0.3">
      <c r="B3" s="275" t="s">
        <v>257</v>
      </c>
      <c r="C3" s="582"/>
      <c r="D3" s="582"/>
    </row>
    <row r="4" spans="1:18" s="204" customFormat="1" ht="15.6" x14ac:dyDescent="0.3">
      <c r="B4" s="209" t="s">
        <v>246</v>
      </c>
      <c r="C4" s="431"/>
      <c r="D4" s="432"/>
    </row>
    <row r="5" spans="1:18" s="203" customFormat="1" ht="15.6" x14ac:dyDescent="0.3">
      <c r="B5" s="433"/>
      <c r="C5" s="207" t="s">
        <v>94</v>
      </c>
      <c r="D5" s="434"/>
    </row>
    <row r="6" spans="1:18" s="71" customFormat="1" ht="15.6" customHeight="1" x14ac:dyDescent="0.25">
      <c r="B6" s="435" t="s">
        <v>322</v>
      </c>
      <c r="C6" s="532">
        <v>0</v>
      </c>
      <c r="D6" s="436"/>
    </row>
    <row r="7" spans="1:18" ht="15" x14ac:dyDescent="0.25">
      <c r="B7" s="437" t="s">
        <v>323</v>
      </c>
      <c r="C7" s="533">
        <v>0</v>
      </c>
      <c r="D7" s="436"/>
    </row>
    <row r="8" spans="1:18" ht="15" x14ac:dyDescent="0.25">
      <c r="B8" s="437" t="s">
        <v>312</v>
      </c>
      <c r="C8" s="533">
        <v>0</v>
      </c>
      <c r="D8" s="436"/>
    </row>
    <row r="9" spans="1:18" ht="15" x14ac:dyDescent="0.25">
      <c r="B9" s="437" t="s">
        <v>95</v>
      </c>
      <c r="C9" s="533">
        <v>0</v>
      </c>
      <c r="D9" s="436"/>
    </row>
    <row r="10" spans="1:18" ht="15" x14ac:dyDescent="0.25">
      <c r="B10" s="437" t="s">
        <v>314</v>
      </c>
      <c r="C10" s="533">
        <v>0</v>
      </c>
      <c r="D10" s="436"/>
    </row>
    <row r="11" spans="1:18" ht="15" x14ac:dyDescent="0.25">
      <c r="B11" s="437" t="s">
        <v>96</v>
      </c>
      <c r="C11" s="533">
        <v>0</v>
      </c>
      <c r="D11" s="436"/>
    </row>
    <row r="12" spans="1:18" ht="15" x14ac:dyDescent="0.25">
      <c r="B12" s="437" t="s">
        <v>97</v>
      </c>
      <c r="C12" s="533">
        <v>0</v>
      </c>
      <c r="D12" s="436"/>
    </row>
    <row r="13" spans="1:18" ht="15" x14ac:dyDescent="0.25">
      <c r="B13" s="437" t="s">
        <v>98</v>
      </c>
      <c r="C13" s="533">
        <v>0</v>
      </c>
      <c r="D13" s="436"/>
    </row>
    <row r="14" spans="1:18" ht="15" x14ac:dyDescent="0.25">
      <c r="B14" s="437" t="s">
        <v>99</v>
      </c>
      <c r="C14" s="533">
        <v>0</v>
      </c>
      <c r="D14" s="436"/>
    </row>
    <row r="15" spans="1:18" ht="15" x14ac:dyDescent="0.25">
      <c r="B15" s="437" t="s">
        <v>311</v>
      </c>
      <c r="C15" s="533">
        <v>0</v>
      </c>
      <c r="D15" s="436"/>
    </row>
    <row r="16" spans="1:18" ht="15" x14ac:dyDescent="0.25">
      <c r="B16" s="437" t="s">
        <v>100</v>
      </c>
      <c r="C16" s="533">
        <v>0</v>
      </c>
      <c r="D16" s="436"/>
    </row>
    <row r="17" spans="2:4" ht="15" x14ac:dyDescent="0.25">
      <c r="B17" s="437" t="s">
        <v>297</v>
      </c>
      <c r="C17" s="533">
        <v>0</v>
      </c>
      <c r="D17" s="436"/>
    </row>
    <row r="18" spans="2:4" ht="15" x14ac:dyDescent="0.25">
      <c r="B18" s="437" t="s">
        <v>101</v>
      </c>
      <c r="C18" s="533">
        <v>0</v>
      </c>
      <c r="D18" s="436"/>
    </row>
    <row r="19" spans="2:4" ht="15" x14ac:dyDescent="0.25">
      <c r="B19" s="437" t="s">
        <v>307</v>
      </c>
      <c r="C19" s="533">
        <v>0</v>
      </c>
      <c r="D19" s="436"/>
    </row>
    <row r="20" spans="2:4" ht="15.6" thickBot="1" x14ac:dyDescent="0.3">
      <c r="B20" s="437" t="s">
        <v>102</v>
      </c>
      <c r="C20" s="534">
        <v>0</v>
      </c>
      <c r="D20" s="436"/>
    </row>
    <row r="21" spans="2:4" s="205" customFormat="1" ht="16.2" thickBot="1" x14ac:dyDescent="0.35">
      <c r="B21" s="438" t="s">
        <v>103</v>
      </c>
      <c r="C21" s="439"/>
      <c r="D21" s="535">
        <f>SUM(C6:C20)</f>
        <v>0</v>
      </c>
    </row>
    <row r="22" spans="2:4" x14ac:dyDescent="0.25">
      <c r="B22" s="208"/>
      <c r="C22" s="125"/>
      <c r="D22" s="430"/>
    </row>
    <row r="23" spans="2:4" s="204" customFormat="1" ht="15.6" customHeight="1" x14ac:dyDescent="0.3">
      <c r="B23" s="209" t="s">
        <v>315</v>
      </c>
      <c r="C23" s="431"/>
      <c r="D23" s="432"/>
    </row>
    <row r="24" spans="2:4" s="103" customFormat="1" ht="15.6" x14ac:dyDescent="0.3">
      <c r="B24" s="440"/>
      <c r="C24" s="207" t="s">
        <v>94</v>
      </c>
      <c r="D24" s="434"/>
    </row>
    <row r="25" spans="2:4" s="71" customFormat="1" ht="14.4" customHeight="1" x14ac:dyDescent="0.25">
      <c r="B25" s="435" t="s">
        <v>104</v>
      </c>
      <c r="C25" s="532">
        <v>0</v>
      </c>
      <c r="D25" s="436"/>
    </row>
    <row r="26" spans="2:4" ht="15" x14ac:dyDescent="0.25">
      <c r="B26" s="437" t="s">
        <v>313</v>
      </c>
      <c r="C26" s="533">
        <v>0</v>
      </c>
      <c r="D26" s="436"/>
    </row>
    <row r="27" spans="2:4" ht="15" x14ac:dyDescent="0.25">
      <c r="B27" s="437" t="s">
        <v>105</v>
      </c>
      <c r="C27" s="533">
        <v>0</v>
      </c>
      <c r="D27" s="436"/>
    </row>
    <row r="28" spans="2:4" ht="15" x14ac:dyDescent="0.25">
      <c r="B28" s="437" t="s">
        <v>106</v>
      </c>
      <c r="C28" s="533">
        <v>0</v>
      </c>
      <c r="D28" s="436"/>
    </row>
    <row r="29" spans="2:4" ht="15" x14ac:dyDescent="0.25">
      <c r="B29" s="437" t="s">
        <v>107</v>
      </c>
      <c r="C29" s="533">
        <v>0</v>
      </c>
      <c r="D29" s="436"/>
    </row>
    <row r="30" spans="2:4" ht="15" x14ac:dyDescent="0.25">
      <c r="B30" s="444" t="s">
        <v>324</v>
      </c>
      <c r="C30" s="533">
        <v>0</v>
      </c>
      <c r="D30" s="436"/>
    </row>
    <row r="31" spans="2:4" ht="15" x14ac:dyDescent="0.25">
      <c r="B31" s="437" t="s">
        <v>108</v>
      </c>
      <c r="C31" s="533">
        <v>0</v>
      </c>
      <c r="D31" s="436"/>
    </row>
    <row r="32" spans="2:4" ht="15" x14ac:dyDescent="0.25">
      <c r="B32" s="437" t="s">
        <v>109</v>
      </c>
      <c r="C32" s="533">
        <v>0</v>
      </c>
      <c r="D32" s="436"/>
    </row>
    <row r="33" spans="2:4" ht="15" x14ac:dyDescent="0.25">
      <c r="B33" s="437" t="s">
        <v>110</v>
      </c>
      <c r="C33" s="533">
        <v>0</v>
      </c>
      <c r="D33" s="436"/>
    </row>
    <row r="34" spans="2:4" ht="15.6" thickBot="1" x14ac:dyDescent="0.3">
      <c r="B34" s="437" t="s">
        <v>111</v>
      </c>
      <c r="C34" s="533">
        <v>0</v>
      </c>
      <c r="D34" s="436"/>
    </row>
    <row r="35" spans="2:4" s="206" customFormat="1" ht="16.2" thickBot="1" x14ac:dyDescent="0.35">
      <c r="B35" s="438" t="s">
        <v>112</v>
      </c>
      <c r="C35" s="441"/>
      <c r="D35" s="535">
        <f>SUM(C25:C34)</f>
        <v>0</v>
      </c>
    </row>
    <row r="36" spans="2:4" ht="13.8" thickBot="1" x14ac:dyDescent="0.3">
      <c r="B36" s="180"/>
      <c r="C36" s="124"/>
      <c r="D36" s="430"/>
    </row>
    <row r="37" spans="2:4" s="206" customFormat="1" ht="16.2" thickBot="1" x14ac:dyDescent="0.35">
      <c r="B37" s="438" t="s">
        <v>247</v>
      </c>
      <c r="C37" s="441"/>
      <c r="D37" s="535">
        <f>$D$21-$D$35</f>
        <v>0</v>
      </c>
    </row>
    <row r="38" spans="2:4" x14ac:dyDescent="0.25">
      <c r="B38" s="96"/>
      <c r="C38" s="126"/>
      <c r="D38" s="126"/>
    </row>
    <row r="39" spans="2:4" x14ac:dyDescent="0.25">
      <c r="B39" s="96"/>
      <c r="C39" s="126"/>
      <c r="D39" s="126"/>
    </row>
    <row r="40" spans="2:4" x14ac:dyDescent="0.25">
      <c r="B40" s="96"/>
      <c r="C40" s="126"/>
      <c r="D40" s="126"/>
    </row>
    <row r="41" spans="2:4" x14ac:dyDescent="0.25">
      <c r="B41" s="96"/>
      <c r="C41" s="126"/>
      <c r="D41" s="126"/>
    </row>
    <row r="42" spans="2:4" x14ac:dyDescent="0.25">
      <c r="B42" s="96"/>
      <c r="C42" s="126"/>
      <c r="D42" s="126"/>
    </row>
    <row r="43" spans="2:4" x14ac:dyDescent="0.25">
      <c r="B43" s="96"/>
      <c r="C43" s="126"/>
      <c r="D43" s="126"/>
    </row>
    <row r="44" spans="2:4" x14ac:dyDescent="0.25">
      <c r="B44" s="96"/>
      <c r="C44" s="126"/>
      <c r="D44" s="126"/>
    </row>
    <row r="45" spans="2:4" x14ac:dyDescent="0.25">
      <c r="B45" s="96"/>
      <c r="C45" s="126"/>
      <c r="D45" s="126"/>
    </row>
    <row r="46" spans="2:4" x14ac:dyDescent="0.25">
      <c r="B46" s="96"/>
      <c r="C46" s="126"/>
      <c r="D46" s="126"/>
    </row>
    <row r="47" spans="2:4" x14ac:dyDescent="0.25">
      <c r="B47" s="96"/>
      <c r="C47" s="126"/>
      <c r="D47" s="126"/>
    </row>
    <row r="48" spans="2:4" x14ac:dyDescent="0.25">
      <c r="B48" s="96"/>
      <c r="C48" s="126"/>
      <c r="D48" s="126"/>
    </row>
    <row r="49" spans="2:4" x14ac:dyDescent="0.25">
      <c r="B49" s="96"/>
      <c r="C49" s="126"/>
      <c r="D49" s="126"/>
    </row>
    <row r="50" spans="2:4" x14ac:dyDescent="0.25">
      <c r="B50" s="96"/>
      <c r="C50" s="126"/>
      <c r="D50" s="126"/>
    </row>
    <row r="51" spans="2:4" x14ac:dyDescent="0.25">
      <c r="B51" s="96"/>
      <c r="C51" s="126"/>
      <c r="D51" s="126"/>
    </row>
    <row r="52" spans="2:4" x14ac:dyDescent="0.25">
      <c r="B52" s="96"/>
      <c r="C52" s="126"/>
      <c r="D52" s="126"/>
    </row>
    <row r="53" spans="2:4" x14ac:dyDescent="0.25">
      <c r="B53" s="96"/>
      <c r="C53" s="126"/>
      <c r="D53" s="126"/>
    </row>
    <row r="54" spans="2:4" x14ac:dyDescent="0.25">
      <c r="B54" s="96"/>
      <c r="C54" s="126"/>
      <c r="D54" s="126"/>
    </row>
    <row r="55" spans="2:4" x14ac:dyDescent="0.25">
      <c r="B55" s="96"/>
      <c r="C55" s="126"/>
      <c r="D55" s="126"/>
    </row>
    <row r="56" spans="2:4" x14ac:dyDescent="0.25">
      <c r="B56" s="96"/>
      <c r="C56" s="126"/>
      <c r="D56" s="126"/>
    </row>
    <row r="57" spans="2:4" x14ac:dyDescent="0.25">
      <c r="B57" s="96"/>
      <c r="C57" s="126"/>
      <c r="D57" s="126"/>
    </row>
    <row r="58" spans="2:4" x14ac:dyDescent="0.25">
      <c r="B58" s="96"/>
      <c r="C58" s="126"/>
      <c r="D58" s="126"/>
    </row>
    <row r="59" spans="2:4" x14ac:dyDescent="0.25">
      <c r="B59" s="96"/>
      <c r="C59" s="126"/>
      <c r="D59" s="126"/>
    </row>
    <row r="60" spans="2:4" x14ac:dyDescent="0.25">
      <c r="B60" s="96"/>
      <c r="C60" s="126"/>
      <c r="D60" s="126"/>
    </row>
    <row r="61" spans="2:4" x14ac:dyDescent="0.25">
      <c r="B61" s="96"/>
      <c r="C61" s="126"/>
      <c r="D61" s="126"/>
    </row>
    <row r="62" spans="2:4" x14ac:dyDescent="0.25">
      <c r="B62" s="96"/>
      <c r="C62" s="126"/>
      <c r="D62" s="126"/>
    </row>
    <row r="63" spans="2:4" x14ac:dyDescent="0.25">
      <c r="B63" s="96"/>
      <c r="C63" s="126"/>
      <c r="D63" s="126"/>
    </row>
    <row r="64" spans="2:4" x14ac:dyDescent="0.25">
      <c r="B64" s="96"/>
      <c r="C64" s="126"/>
      <c r="D64" s="126"/>
    </row>
    <row r="65" spans="2:4" x14ac:dyDescent="0.25">
      <c r="B65" s="96"/>
      <c r="C65" s="126"/>
      <c r="D65" s="126"/>
    </row>
    <row r="66" spans="2:4" x14ac:dyDescent="0.25">
      <c r="B66" s="96"/>
      <c r="C66" s="126"/>
      <c r="D66" s="126"/>
    </row>
    <row r="67" spans="2:4" x14ac:dyDescent="0.25">
      <c r="B67" s="96"/>
      <c r="C67" s="126"/>
      <c r="D67" s="126"/>
    </row>
    <row r="68" spans="2:4" x14ac:dyDescent="0.25">
      <c r="B68" s="96"/>
      <c r="C68" s="126"/>
      <c r="D68" s="126"/>
    </row>
    <row r="69" spans="2:4" x14ac:dyDescent="0.25">
      <c r="B69" s="96"/>
      <c r="C69" s="126"/>
      <c r="D69" s="126"/>
    </row>
    <row r="70" spans="2:4" x14ac:dyDescent="0.25">
      <c r="B70" s="96"/>
      <c r="C70" s="126"/>
      <c r="D70" s="126"/>
    </row>
    <row r="71" spans="2:4" x14ac:dyDescent="0.25">
      <c r="B71" s="96"/>
      <c r="C71" s="126"/>
      <c r="D71" s="126"/>
    </row>
    <row r="72" spans="2:4" x14ac:dyDescent="0.25">
      <c r="B72" s="96"/>
      <c r="C72" s="126"/>
      <c r="D72" s="126"/>
    </row>
    <row r="73" spans="2:4" x14ac:dyDescent="0.25">
      <c r="B73" s="96"/>
      <c r="C73" s="126"/>
      <c r="D73" s="126"/>
    </row>
    <row r="74" spans="2:4" x14ac:dyDescent="0.25">
      <c r="B74" s="96"/>
      <c r="C74" s="126"/>
      <c r="D74" s="126"/>
    </row>
    <row r="75" spans="2:4" x14ac:dyDescent="0.25">
      <c r="B75" s="96"/>
      <c r="C75" s="126"/>
      <c r="D75" s="126"/>
    </row>
    <row r="76" spans="2:4" x14ac:dyDescent="0.25">
      <c r="B76" s="96"/>
      <c r="C76" s="126"/>
      <c r="D76" s="126"/>
    </row>
    <row r="77" spans="2:4" x14ac:dyDescent="0.25">
      <c r="B77" s="96"/>
      <c r="C77" s="126"/>
      <c r="D77" s="126"/>
    </row>
    <row r="78" spans="2:4" x14ac:dyDescent="0.25">
      <c r="B78" s="96"/>
      <c r="C78" s="126"/>
      <c r="D78" s="126"/>
    </row>
    <row r="79" spans="2:4" x14ac:dyDescent="0.25">
      <c r="B79" s="96"/>
      <c r="C79" s="126"/>
      <c r="D79" s="126"/>
    </row>
    <row r="80" spans="2:4" x14ac:dyDescent="0.25">
      <c r="B80" s="96"/>
      <c r="C80" s="126"/>
      <c r="D80" s="126"/>
    </row>
    <row r="81" spans="2:4" x14ac:dyDescent="0.25">
      <c r="B81" s="96"/>
      <c r="C81" s="126"/>
      <c r="D81" s="126"/>
    </row>
    <row r="82" spans="2:4" x14ac:dyDescent="0.25">
      <c r="B82" s="96"/>
      <c r="C82" s="126"/>
      <c r="D82" s="126"/>
    </row>
    <row r="83" spans="2:4" x14ac:dyDescent="0.25">
      <c r="B83" s="96"/>
      <c r="C83" s="126"/>
      <c r="D83" s="126"/>
    </row>
    <row r="84" spans="2:4" x14ac:dyDescent="0.25">
      <c r="B84" s="96"/>
      <c r="C84" s="126"/>
      <c r="D84" s="126"/>
    </row>
    <row r="85" spans="2:4" x14ac:dyDescent="0.25">
      <c r="B85" s="96"/>
      <c r="C85" s="126"/>
      <c r="D85" s="126"/>
    </row>
    <row r="86" spans="2:4" x14ac:dyDescent="0.25">
      <c r="B86" s="96"/>
      <c r="C86" s="126"/>
      <c r="D86" s="126"/>
    </row>
    <row r="87" spans="2:4" x14ac:dyDescent="0.25">
      <c r="B87" s="96"/>
      <c r="C87" s="126"/>
      <c r="D87" s="126"/>
    </row>
    <row r="88" spans="2:4" x14ac:dyDescent="0.25">
      <c r="B88" s="96"/>
      <c r="C88" s="126"/>
      <c r="D88" s="126"/>
    </row>
    <row r="89" spans="2:4" x14ac:dyDescent="0.25">
      <c r="B89" s="96"/>
      <c r="C89" s="126"/>
      <c r="D89" s="126"/>
    </row>
    <row r="90" spans="2:4" x14ac:dyDescent="0.25">
      <c r="B90" s="96"/>
      <c r="C90" s="126"/>
      <c r="D90" s="126"/>
    </row>
    <row r="91" spans="2:4" x14ac:dyDescent="0.25">
      <c r="B91" s="96"/>
      <c r="C91" s="126"/>
      <c r="D91" s="126"/>
    </row>
    <row r="92" spans="2:4" x14ac:dyDescent="0.25">
      <c r="B92" s="96"/>
      <c r="C92" s="126"/>
      <c r="D92" s="126"/>
    </row>
    <row r="93" spans="2:4" x14ac:dyDescent="0.25">
      <c r="B93" s="96"/>
      <c r="C93" s="126"/>
      <c r="D93" s="126"/>
    </row>
    <row r="94" spans="2:4" x14ac:dyDescent="0.25">
      <c r="B94" s="96"/>
      <c r="C94" s="126"/>
      <c r="D94" s="126"/>
    </row>
    <row r="95" spans="2:4" x14ac:dyDescent="0.25">
      <c r="B95" s="96"/>
      <c r="C95" s="126"/>
      <c r="D95" s="126"/>
    </row>
    <row r="96" spans="2:4" x14ac:dyDescent="0.25">
      <c r="B96" s="96"/>
      <c r="C96" s="126"/>
      <c r="D96" s="126"/>
    </row>
    <row r="97" spans="2:4" x14ac:dyDescent="0.25">
      <c r="B97" s="96"/>
      <c r="C97" s="126"/>
      <c r="D97" s="126"/>
    </row>
    <row r="98" spans="2:4" x14ac:dyDescent="0.25">
      <c r="B98" s="96"/>
      <c r="C98" s="126"/>
      <c r="D98" s="126"/>
    </row>
    <row r="99" spans="2:4" x14ac:dyDescent="0.25">
      <c r="B99" s="96"/>
      <c r="C99" s="126"/>
      <c r="D99" s="126"/>
    </row>
    <row r="100" spans="2:4" x14ac:dyDescent="0.25">
      <c r="B100" s="96"/>
      <c r="C100" s="126"/>
      <c r="D100" s="126"/>
    </row>
    <row r="101" spans="2:4" x14ac:dyDescent="0.25">
      <c r="B101" s="96"/>
      <c r="C101" s="126"/>
      <c r="D101" s="126"/>
    </row>
    <row r="102" spans="2:4" x14ac:dyDescent="0.25">
      <c r="B102" s="96"/>
      <c r="C102" s="126"/>
      <c r="D102" s="126"/>
    </row>
    <row r="103" spans="2:4" x14ac:dyDescent="0.25">
      <c r="B103" s="96"/>
      <c r="C103" s="126"/>
      <c r="D103" s="126"/>
    </row>
    <row r="104" spans="2:4" x14ac:dyDescent="0.25">
      <c r="B104" s="96"/>
      <c r="C104" s="126"/>
      <c r="D104" s="126"/>
    </row>
    <row r="105" spans="2:4" x14ac:dyDescent="0.25">
      <c r="B105" s="96"/>
      <c r="C105" s="126"/>
      <c r="D105" s="126"/>
    </row>
    <row r="106" spans="2:4" x14ac:dyDescent="0.25">
      <c r="B106" s="96"/>
      <c r="C106" s="126"/>
      <c r="D106" s="126"/>
    </row>
    <row r="107" spans="2:4" x14ac:dyDescent="0.25">
      <c r="B107" s="96"/>
      <c r="C107" s="126"/>
      <c r="D107" s="126"/>
    </row>
    <row r="108" spans="2:4" x14ac:dyDescent="0.25">
      <c r="B108" s="96"/>
      <c r="C108" s="126"/>
      <c r="D108" s="126"/>
    </row>
    <row r="109" spans="2:4" x14ac:dyDescent="0.25">
      <c r="B109" s="96"/>
      <c r="C109" s="126"/>
      <c r="D109" s="126"/>
    </row>
    <row r="110" spans="2:4" x14ac:dyDescent="0.25">
      <c r="B110" s="96"/>
      <c r="C110" s="126"/>
      <c r="D110" s="126"/>
    </row>
    <row r="111" spans="2:4" x14ac:dyDescent="0.25">
      <c r="B111" s="96"/>
      <c r="C111" s="126"/>
      <c r="D111" s="126"/>
    </row>
    <row r="112" spans="2:4" x14ac:dyDescent="0.25">
      <c r="B112" s="96"/>
      <c r="C112" s="126"/>
      <c r="D112" s="126"/>
    </row>
    <row r="113" spans="2:4" x14ac:dyDescent="0.25">
      <c r="B113" s="96"/>
      <c r="C113" s="126"/>
      <c r="D113" s="126"/>
    </row>
    <row r="114" spans="2:4" x14ac:dyDescent="0.25">
      <c r="B114" s="96"/>
      <c r="C114" s="126"/>
      <c r="D114" s="126"/>
    </row>
    <row r="115" spans="2:4" x14ac:dyDescent="0.25">
      <c r="B115" s="96"/>
      <c r="C115" s="126"/>
      <c r="D115" s="126"/>
    </row>
    <row r="116" spans="2:4" x14ac:dyDescent="0.25">
      <c r="B116" s="96"/>
      <c r="C116" s="126"/>
      <c r="D116" s="126"/>
    </row>
    <row r="117" spans="2:4" x14ac:dyDescent="0.25">
      <c r="B117" s="96"/>
      <c r="C117" s="126"/>
      <c r="D117" s="126"/>
    </row>
    <row r="118" spans="2:4" x14ac:dyDescent="0.25">
      <c r="B118" s="96"/>
      <c r="C118" s="126"/>
      <c r="D118" s="126"/>
    </row>
    <row r="119" spans="2:4" x14ac:dyDescent="0.25">
      <c r="B119" s="96"/>
      <c r="C119" s="126"/>
      <c r="D119" s="126"/>
    </row>
    <row r="120" spans="2:4" x14ac:dyDescent="0.25">
      <c r="B120" s="96"/>
      <c r="C120" s="126"/>
      <c r="D120" s="126"/>
    </row>
    <row r="121" spans="2:4" x14ac:dyDescent="0.25">
      <c r="B121" s="96"/>
      <c r="C121" s="126"/>
      <c r="D121" s="126"/>
    </row>
    <row r="122" spans="2:4" x14ac:dyDescent="0.25">
      <c r="B122" s="96"/>
      <c r="C122" s="126"/>
      <c r="D122" s="126"/>
    </row>
    <row r="123" spans="2:4" x14ac:dyDescent="0.25">
      <c r="B123" s="96"/>
      <c r="C123" s="126"/>
      <c r="D123" s="126"/>
    </row>
    <row r="124" spans="2:4" x14ac:dyDescent="0.25">
      <c r="B124" s="96"/>
      <c r="C124" s="126"/>
      <c r="D124" s="126"/>
    </row>
    <row r="125" spans="2:4" x14ac:dyDescent="0.25">
      <c r="B125" s="96"/>
      <c r="C125" s="126"/>
      <c r="D125" s="126"/>
    </row>
    <row r="126" spans="2:4" x14ac:dyDescent="0.25">
      <c r="B126" s="96"/>
      <c r="C126" s="126"/>
      <c r="D126" s="126"/>
    </row>
    <row r="127" spans="2:4" x14ac:dyDescent="0.25">
      <c r="B127" s="96"/>
      <c r="C127" s="126"/>
      <c r="D127" s="126"/>
    </row>
    <row r="128" spans="2:4" x14ac:dyDescent="0.25">
      <c r="B128" s="96"/>
      <c r="C128" s="126"/>
      <c r="D128" s="126"/>
    </row>
    <row r="129" spans="2:4" x14ac:dyDescent="0.25">
      <c r="B129" s="96"/>
      <c r="C129" s="126"/>
      <c r="D129" s="126"/>
    </row>
    <row r="130" spans="2:4" x14ac:dyDescent="0.25">
      <c r="B130" s="96"/>
      <c r="C130" s="126"/>
      <c r="D130" s="126"/>
    </row>
    <row r="131" spans="2:4" x14ac:dyDescent="0.25">
      <c r="B131" s="96"/>
      <c r="C131" s="126"/>
      <c r="D131" s="126"/>
    </row>
    <row r="132" spans="2:4" x14ac:dyDescent="0.25">
      <c r="B132" s="96"/>
      <c r="C132" s="126"/>
      <c r="D132" s="126"/>
    </row>
    <row r="133" spans="2:4" x14ac:dyDescent="0.25">
      <c r="B133" s="96"/>
      <c r="C133" s="126"/>
      <c r="D133" s="126"/>
    </row>
    <row r="134" spans="2:4" x14ac:dyDescent="0.25">
      <c r="B134" s="96"/>
      <c r="C134" s="126"/>
      <c r="D134" s="126"/>
    </row>
    <row r="135" spans="2:4" x14ac:dyDescent="0.25">
      <c r="B135" s="96"/>
      <c r="C135" s="126"/>
      <c r="D135" s="126"/>
    </row>
    <row r="136" spans="2:4" x14ac:dyDescent="0.25">
      <c r="B136" s="96"/>
      <c r="C136" s="126"/>
      <c r="D136" s="126"/>
    </row>
    <row r="137" spans="2:4" x14ac:dyDescent="0.25">
      <c r="B137" s="96"/>
      <c r="C137" s="126"/>
      <c r="D137" s="126"/>
    </row>
    <row r="138" spans="2:4" x14ac:dyDescent="0.25">
      <c r="B138" s="96"/>
      <c r="C138" s="126"/>
      <c r="D138" s="126"/>
    </row>
    <row r="139" spans="2:4" x14ac:dyDescent="0.25">
      <c r="B139" s="96"/>
      <c r="C139" s="126"/>
      <c r="D139" s="126"/>
    </row>
    <row r="140" spans="2:4" x14ac:dyDescent="0.25">
      <c r="B140" s="96"/>
      <c r="C140" s="126"/>
      <c r="D140" s="126"/>
    </row>
    <row r="141" spans="2:4" x14ac:dyDescent="0.25">
      <c r="B141" s="96"/>
      <c r="C141" s="126"/>
      <c r="D141" s="126"/>
    </row>
    <row r="142" spans="2:4" x14ac:dyDescent="0.25">
      <c r="B142" s="96"/>
      <c r="C142" s="126"/>
      <c r="D142" s="126"/>
    </row>
    <row r="143" spans="2:4" x14ac:dyDescent="0.25">
      <c r="B143" s="96"/>
      <c r="C143" s="126"/>
      <c r="D143" s="126"/>
    </row>
    <row r="144" spans="2:4" x14ac:dyDescent="0.25">
      <c r="B144" s="96"/>
      <c r="C144" s="126"/>
      <c r="D144" s="126"/>
    </row>
    <row r="145" spans="2:4" x14ac:dyDescent="0.25">
      <c r="B145" s="96"/>
      <c r="C145" s="126"/>
      <c r="D145" s="126"/>
    </row>
    <row r="146" spans="2:4" x14ac:dyDescent="0.25">
      <c r="B146" s="96"/>
      <c r="C146" s="126"/>
      <c r="D146" s="126"/>
    </row>
    <row r="147" spans="2:4" x14ac:dyDescent="0.25">
      <c r="B147" s="96"/>
      <c r="C147" s="126"/>
      <c r="D147" s="126"/>
    </row>
    <row r="148" spans="2:4" x14ac:dyDescent="0.25">
      <c r="B148" s="96"/>
      <c r="C148" s="126"/>
      <c r="D148" s="126"/>
    </row>
    <row r="149" spans="2:4" x14ac:dyDescent="0.25">
      <c r="B149" s="96"/>
      <c r="C149" s="126"/>
      <c r="D149" s="126"/>
    </row>
    <row r="150" spans="2:4" x14ac:dyDescent="0.25">
      <c r="B150" s="96"/>
      <c r="C150" s="126"/>
      <c r="D150" s="126"/>
    </row>
    <row r="151" spans="2:4" x14ac:dyDescent="0.25">
      <c r="B151" s="96"/>
      <c r="C151" s="126"/>
      <c r="D151" s="126"/>
    </row>
    <row r="152" spans="2:4" x14ac:dyDescent="0.25">
      <c r="B152" s="96"/>
      <c r="C152" s="126"/>
      <c r="D152" s="126"/>
    </row>
    <row r="153" spans="2:4" x14ac:dyDescent="0.25">
      <c r="B153" s="96"/>
      <c r="C153" s="126"/>
      <c r="D153" s="126"/>
    </row>
    <row r="154" spans="2:4" x14ac:dyDescent="0.25">
      <c r="B154" s="96"/>
      <c r="C154" s="126"/>
      <c r="D154" s="126"/>
    </row>
    <row r="155" spans="2:4" x14ac:dyDescent="0.25">
      <c r="B155" s="96"/>
      <c r="C155" s="126"/>
      <c r="D155" s="126"/>
    </row>
    <row r="156" spans="2:4" x14ac:dyDescent="0.25">
      <c r="B156" s="96"/>
      <c r="C156" s="126"/>
      <c r="D156" s="126"/>
    </row>
    <row r="157" spans="2:4" x14ac:dyDescent="0.25">
      <c r="B157" s="96"/>
      <c r="C157" s="126"/>
      <c r="D157" s="126"/>
    </row>
    <row r="158" spans="2:4" x14ac:dyDescent="0.25">
      <c r="B158" s="96"/>
      <c r="C158" s="126"/>
      <c r="D158" s="126"/>
    </row>
    <row r="159" spans="2:4" x14ac:dyDescent="0.25">
      <c r="B159" s="96"/>
      <c r="C159" s="126"/>
      <c r="D159" s="126"/>
    </row>
    <row r="160" spans="2:4" x14ac:dyDescent="0.25">
      <c r="B160" s="96"/>
      <c r="C160" s="126"/>
      <c r="D160" s="126"/>
    </row>
    <row r="161" spans="2:4" x14ac:dyDescent="0.25">
      <c r="B161" s="96"/>
      <c r="C161" s="126"/>
      <c r="D161" s="126"/>
    </row>
    <row r="162" spans="2:4" x14ac:dyDescent="0.25">
      <c r="B162" s="96"/>
      <c r="C162" s="126"/>
      <c r="D162" s="126"/>
    </row>
    <row r="163" spans="2:4" x14ac:dyDescent="0.25">
      <c r="B163" s="96"/>
      <c r="C163" s="126"/>
      <c r="D163" s="126"/>
    </row>
    <row r="164" spans="2:4" x14ac:dyDescent="0.25">
      <c r="B164" s="96"/>
      <c r="C164" s="126"/>
      <c r="D164" s="126"/>
    </row>
    <row r="165" spans="2:4" x14ac:dyDescent="0.25">
      <c r="B165" s="96"/>
      <c r="C165" s="126"/>
      <c r="D165" s="126"/>
    </row>
    <row r="166" spans="2:4" x14ac:dyDescent="0.25">
      <c r="B166" s="96"/>
      <c r="C166" s="126"/>
      <c r="D166" s="126"/>
    </row>
    <row r="167" spans="2:4" x14ac:dyDescent="0.25">
      <c r="B167" s="96"/>
      <c r="C167" s="126"/>
      <c r="D167" s="126"/>
    </row>
    <row r="168" spans="2:4" x14ac:dyDescent="0.25">
      <c r="B168" s="96"/>
      <c r="C168" s="126"/>
      <c r="D168" s="126"/>
    </row>
    <row r="169" spans="2:4" x14ac:dyDescent="0.25">
      <c r="B169" s="96"/>
      <c r="C169" s="126"/>
      <c r="D169" s="126"/>
    </row>
    <row r="170" spans="2:4" x14ac:dyDescent="0.25">
      <c r="B170" s="96"/>
      <c r="C170" s="126"/>
      <c r="D170" s="126"/>
    </row>
    <row r="171" spans="2:4" x14ac:dyDescent="0.25">
      <c r="B171" s="96"/>
      <c r="C171" s="126"/>
      <c r="D171" s="126"/>
    </row>
    <row r="172" spans="2:4" x14ac:dyDescent="0.25">
      <c r="B172" s="96"/>
      <c r="C172" s="126"/>
      <c r="D172" s="126"/>
    </row>
    <row r="173" spans="2:4" x14ac:dyDescent="0.25">
      <c r="B173" s="96"/>
      <c r="C173" s="126"/>
      <c r="D173" s="126"/>
    </row>
    <row r="174" spans="2:4" x14ac:dyDescent="0.25">
      <c r="B174" s="96"/>
      <c r="C174" s="126"/>
      <c r="D174" s="126"/>
    </row>
    <row r="175" spans="2:4" x14ac:dyDescent="0.25">
      <c r="B175" s="96"/>
      <c r="C175" s="126"/>
      <c r="D175" s="126"/>
    </row>
    <row r="176" spans="2:4" x14ac:dyDescent="0.25">
      <c r="B176" s="96"/>
      <c r="C176" s="126"/>
      <c r="D176" s="126"/>
    </row>
    <row r="177" spans="2:4" x14ac:dyDescent="0.25">
      <c r="B177" s="96"/>
      <c r="C177" s="126"/>
      <c r="D177" s="126"/>
    </row>
    <row r="178" spans="2:4" x14ac:dyDescent="0.25">
      <c r="B178" s="96"/>
      <c r="C178" s="126"/>
      <c r="D178" s="126"/>
    </row>
    <row r="179" spans="2:4" x14ac:dyDescent="0.25">
      <c r="B179" s="96"/>
      <c r="C179" s="126"/>
      <c r="D179" s="126"/>
    </row>
    <row r="180" spans="2:4" x14ac:dyDescent="0.25">
      <c r="B180" s="96"/>
      <c r="C180" s="126"/>
      <c r="D180" s="126"/>
    </row>
    <row r="181" spans="2:4" x14ac:dyDescent="0.25">
      <c r="B181" s="96"/>
      <c r="C181" s="126"/>
      <c r="D181" s="126"/>
    </row>
    <row r="182" spans="2:4" x14ac:dyDescent="0.25">
      <c r="B182" s="96"/>
      <c r="C182" s="126"/>
      <c r="D182" s="126"/>
    </row>
    <row r="183" spans="2:4" x14ac:dyDescent="0.25">
      <c r="B183" s="96"/>
      <c r="C183" s="126"/>
      <c r="D183" s="126"/>
    </row>
    <row r="184" spans="2:4" x14ac:dyDescent="0.25">
      <c r="B184" s="96"/>
      <c r="C184" s="126"/>
      <c r="D184" s="126"/>
    </row>
    <row r="185" spans="2:4" x14ac:dyDescent="0.25">
      <c r="B185" s="96"/>
      <c r="C185" s="126"/>
      <c r="D185" s="126"/>
    </row>
    <row r="186" spans="2:4" x14ac:dyDescent="0.25">
      <c r="B186" s="96"/>
      <c r="C186" s="126"/>
      <c r="D186" s="126"/>
    </row>
    <row r="187" spans="2:4" x14ac:dyDescent="0.25">
      <c r="B187" s="96"/>
      <c r="C187" s="126"/>
      <c r="D187" s="126"/>
    </row>
    <row r="188" spans="2:4" x14ac:dyDescent="0.25">
      <c r="B188" s="96"/>
      <c r="C188" s="126"/>
      <c r="D188" s="126"/>
    </row>
    <row r="189" spans="2:4" x14ac:dyDescent="0.25">
      <c r="B189" s="96"/>
      <c r="C189" s="126"/>
      <c r="D189" s="126"/>
    </row>
    <row r="190" spans="2:4" x14ac:dyDescent="0.25">
      <c r="B190" s="96"/>
      <c r="C190" s="126"/>
      <c r="D190" s="126"/>
    </row>
    <row r="191" spans="2:4" x14ac:dyDescent="0.25">
      <c r="B191" s="96"/>
      <c r="C191" s="126"/>
      <c r="D191" s="126"/>
    </row>
    <row r="192" spans="2:4" x14ac:dyDescent="0.25">
      <c r="B192" s="96"/>
      <c r="C192" s="126"/>
      <c r="D192" s="126"/>
    </row>
    <row r="193" spans="2:4" x14ac:dyDescent="0.25">
      <c r="B193" s="96"/>
      <c r="C193" s="126"/>
      <c r="D193" s="126"/>
    </row>
    <row r="194" spans="2:4" x14ac:dyDescent="0.25">
      <c r="B194" s="96"/>
      <c r="C194" s="126"/>
      <c r="D194" s="126"/>
    </row>
    <row r="195" spans="2:4" x14ac:dyDescent="0.25">
      <c r="B195" s="96"/>
      <c r="C195" s="126"/>
      <c r="D195" s="126"/>
    </row>
    <row r="196" spans="2:4" x14ac:dyDescent="0.25">
      <c r="B196" s="96"/>
      <c r="C196" s="126"/>
      <c r="D196" s="126"/>
    </row>
    <row r="197" spans="2:4" x14ac:dyDescent="0.25">
      <c r="B197" s="96"/>
      <c r="C197" s="126"/>
      <c r="D197" s="126"/>
    </row>
    <row r="198" spans="2:4" x14ac:dyDescent="0.25">
      <c r="B198" s="96"/>
      <c r="C198" s="126"/>
      <c r="D198" s="126"/>
    </row>
    <row r="199" spans="2:4" x14ac:dyDescent="0.25">
      <c r="B199" s="96"/>
      <c r="C199" s="126"/>
      <c r="D199" s="126"/>
    </row>
    <row r="200" spans="2:4" x14ac:dyDescent="0.25">
      <c r="B200" s="96"/>
      <c r="C200" s="126"/>
      <c r="D200" s="126"/>
    </row>
    <row r="201" spans="2:4" x14ac:dyDescent="0.25">
      <c r="B201" s="96"/>
      <c r="C201" s="126"/>
      <c r="D201" s="126"/>
    </row>
    <row r="202" spans="2:4" x14ac:dyDescent="0.25">
      <c r="B202" s="96"/>
      <c r="C202" s="126"/>
      <c r="D202" s="126"/>
    </row>
    <row r="203" spans="2:4" x14ac:dyDescent="0.25">
      <c r="B203" s="96"/>
      <c r="C203" s="126"/>
      <c r="D203" s="126"/>
    </row>
    <row r="204" spans="2:4" x14ac:dyDescent="0.25">
      <c r="B204" s="96"/>
      <c r="C204" s="126"/>
      <c r="D204" s="126"/>
    </row>
    <row r="205" spans="2:4" x14ac:dyDescent="0.25">
      <c r="B205" s="96"/>
      <c r="C205" s="126"/>
      <c r="D205" s="126"/>
    </row>
    <row r="206" spans="2:4" x14ac:dyDescent="0.25">
      <c r="B206" s="96"/>
      <c r="C206" s="126"/>
      <c r="D206" s="126"/>
    </row>
    <row r="207" spans="2:4" x14ac:dyDescent="0.25">
      <c r="B207" s="96"/>
      <c r="C207" s="126"/>
      <c r="D207" s="126"/>
    </row>
    <row r="208" spans="2:4" x14ac:dyDescent="0.25">
      <c r="B208" s="96"/>
      <c r="C208" s="126"/>
      <c r="D208" s="126"/>
    </row>
    <row r="209" spans="2:4" x14ac:dyDescent="0.25">
      <c r="B209" s="96"/>
      <c r="C209" s="126"/>
      <c r="D209" s="126"/>
    </row>
    <row r="210" spans="2:4" x14ac:dyDescent="0.25">
      <c r="B210" s="96"/>
      <c r="C210" s="126"/>
      <c r="D210" s="126"/>
    </row>
    <row r="211" spans="2:4" x14ac:dyDescent="0.25">
      <c r="B211" s="96"/>
      <c r="C211" s="126"/>
      <c r="D211" s="126"/>
    </row>
    <row r="212" spans="2:4" x14ac:dyDescent="0.25">
      <c r="B212" s="96"/>
      <c r="C212" s="126"/>
      <c r="D212" s="126"/>
    </row>
    <row r="213" spans="2:4" x14ac:dyDescent="0.25">
      <c r="B213" s="96"/>
      <c r="C213" s="126"/>
      <c r="D213" s="126"/>
    </row>
    <row r="214" spans="2:4" x14ac:dyDescent="0.25">
      <c r="B214" s="96"/>
      <c r="C214" s="126"/>
      <c r="D214" s="126"/>
    </row>
    <row r="215" spans="2:4" x14ac:dyDescent="0.25">
      <c r="B215" s="96"/>
      <c r="C215" s="126"/>
      <c r="D215" s="126"/>
    </row>
    <row r="216" spans="2:4" x14ac:dyDescent="0.25">
      <c r="B216" s="96"/>
      <c r="C216" s="126"/>
      <c r="D216" s="126"/>
    </row>
    <row r="217" spans="2:4" x14ac:dyDescent="0.25">
      <c r="B217" s="96"/>
      <c r="C217" s="126"/>
      <c r="D217" s="126"/>
    </row>
    <row r="218" spans="2:4" x14ac:dyDescent="0.25">
      <c r="B218" s="96"/>
      <c r="C218" s="126"/>
      <c r="D218" s="126"/>
    </row>
    <row r="219" spans="2:4" x14ac:dyDescent="0.25">
      <c r="B219" s="96"/>
      <c r="C219" s="126"/>
      <c r="D219" s="126"/>
    </row>
    <row r="220" spans="2:4" x14ac:dyDescent="0.25">
      <c r="B220" s="96"/>
      <c r="C220" s="126"/>
      <c r="D220" s="126"/>
    </row>
    <row r="221" spans="2:4" x14ac:dyDescent="0.25">
      <c r="B221" s="96"/>
      <c r="C221" s="126"/>
      <c r="D221" s="126"/>
    </row>
    <row r="222" spans="2:4" x14ac:dyDescent="0.25">
      <c r="B222" s="96"/>
      <c r="C222" s="126"/>
      <c r="D222" s="126"/>
    </row>
    <row r="223" spans="2:4" x14ac:dyDescent="0.25">
      <c r="B223" s="96"/>
      <c r="C223" s="126"/>
      <c r="D223" s="126"/>
    </row>
    <row r="224" spans="2:4" x14ac:dyDescent="0.25">
      <c r="B224" s="96"/>
      <c r="C224" s="126"/>
      <c r="D224" s="126"/>
    </row>
    <row r="225" spans="2:4" x14ac:dyDescent="0.25">
      <c r="B225" s="96"/>
      <c r="C225" s="126"/>
      <c r="D225" s="126"/>
    </row>
    <row r="226" spans="2:4" x14ac:dyDescent="0.25">
      <c r="B226" s="96"/>
      <c r="C226" s="126"/>
      <c r="D226" s="126"/>
    </row>
    <row r="227" spans="2:4" x14ac:dyDescent="0.25">
      <c r="B227" s="96"/>
      <c r="C227" s="126"/>
      <c r="D227" s="126"/>
    </row>
    <row r="228" spans="2:4" x14ac:dyDescent="0.25">
      <c r="B228" s="96"/>
      <c r="C228" s="126"/>
      <c r="D228" s="126"/>
    </row>
    <row r="229" spans="2:4" x14ac:dyDescent="0.25">
      <c r="B229" s="96"/>
      <c r="C229" s="126"/>
      <c r="D229" s="126"/>
    </row>
    <row r="230" spans="2:4" x14ac:dyDescent="0.25">
      <c r="B230" s="96"/>
      <c r="C230" s="126"/>
      <c r="D230" s="126"/>
    </row>
    <row r="231" spans="2:4" x14ac:dyDescent="0.25">
      <c r="B231" s="96"/>
      <c r="C231" s="126"/>
      <c r="D231" s="126"/>
    </row>
    <row r="232" spans="2:4" x14ac:dyDescent="0.25">
      <c r="B232" s="96"/>
      <c r="C232" s="126"/>
      <c r="D232" s="126"/>
    </row>
    <row r="233" spans="2:4" x14ac:dyDescent="0.25">
      <c r="B233" s="96"/>
      <c r="C233" s="126"/>
      <c r="D233" s="126"/>
    </row>
    <row r="234" spans="2:4" x14ac:dyDescent="0.25">
      <c r="B234" s="96"/>
      <c r="C234" s="126"/>
      <c r="D234" s="126"/>
    </row>
    <row r="235" spans="2:4" x14ac:dyDescent="0.25">
      <c r="B235" s="96"/>
      <c r="C235" s="126"/>
      <c r="D235" s="126"/>
    </row>
    <row r="236" spans="2:4" x14ac:dyDescent="0.25">
      <c r="B236" s="96"/>
      <c r="C236" s="126"/>
      <c r="D236" s="126"/>
    </row>
    <row r="237" spans="2:4" x14ac:dyDescent="0.25">
      <c r="B237" s="96"/>
      <c r="C237" s="126"/>
      <c r="D237" s="126"/>
    </row>
    <row r="238" spans="2:4" x14ac:dyDescent="0.25">
      <c r="B238" s="96"/>
      <c r="C238" s="126"/>
      <c r="D238" s="126"/>
    </row>
    <row r="239" spans="2:4" x14ac:dyDescent="0.25">
      <c r="B239" s="96"/>
      <c r="C239" s="126"/>
      <c r="D239" s="126"/>
    </row>
    <row r="240" spans="2:4" x14ac:dyDescent="0.25">
      <c r="B240" s="96"/>
      <c r="C240" s="126"/>
      <c r="D240" s="126"/>
    </row>
    <row r="241" spans="2:4" x14ac:dyDescent="0.25">
      <c r="B241" s="96"/>
      <c r="C241" s="126"/>
      <c r="D241" s="126"/>
    </row>
    <row r="242" spans="2:4" x14ac:dyDescent="0.25">
      <c r="B242" s="96"/>
      <c r="C242" s="126"/>
      <c r="D242" s="126"/>
    </row>
    <row r="243" spans="2:4" x14ac:dyDescent="0.25">
      <c r="B243" s="96"/>
      <c r="C243" s="126"/>
      <c r="D243" s="126"/>
    </row>
    <row r="244" spans="2:4" x14ac:dyDescent="0.25">
      <c r="B244" s="96"/>
      <c r="C244" s="126"/>
      <c r="D244" s="126"/>
    </row>
    <row r="245" spans="2:4" x14ac:dyDescent="0.25">
      <c r="B245" s="96"/>
      <c r="C245" s="126"/>
      <c r="D245" s="126"/>
    </row>
    <row r="246" spans="2:4" x14ac:dyDescent="0.25">
      <c r="B246" s="96"/>
      <c r="C246" s="126"/>
      <c r="D246" s="126"/>
    </row>
    <row r="247" spans="2:4" x14ac:dyDescent="0.25">
      <c r="B247" s="96"/>
      <c r="C247" s="126"/>
      <c r="D247" s="126"/>
    </row>
    <row r="248" spans="2:4" x14ac:dyDescent="0.25">
      <c r="B248" s="96"/>
      <c r="C248" s="126"/>
      <c r="D248" s="126"/>
    </row>
    <row r="249" spans="2:4" x14ac:dyDescent="0.25">
      <c r="B249" s="96"/>
      <c r="C249" s="126"/>
      <c r="D249" s="126"/>
    </row>
    <row r="250" spans="2:4" x14ac:dyDescent="0.25">
      <c r="B250" s="96"/>
      <c r="C250" s="126"/>
      <c r="D250" s="126"/>
    </row>
    <row r="251" spans="2:4" x14ac:dyDescent="0.25">
      <c r="B251" s="96"/>
      <c r="C251" s="126"/>
      <c r="D251" s="126"/>
    </row>
    <row r="252" spans="2:4" x14ac:dyDescent="0.25">
      <c r="B252" s="96"/>
      <c r="C252" s="126"/>
      <c r="D252" s="126"/>
    </row>
    <row r="253" spans="2:4" x14ac:dyDescent="0.25">
      <c r="B253" s="96"/>
      <c r="C253" s="126"/>
      <c r="D253" s="126"/>
    </row>
    <row r="254" spans="2:4" x14ac:dyDescent="0.25">
      <c r="B254" s="96"/>
      <c r="C254" s="126"/>
      <c r="D254" s="126"/>
    </row>
    <row r="255" spans="2:4" x14ac:dyDescent="0.25">
      <c r="B255" s="96"/>
      <c r="C255" s="126"/>
      <c r="D255" s="126"/>
    </row>
    <row r="256" spans="2:4" x14ac:dyDescent="0.25">
      <c r="B256" s="96"/>
      <c r="C256" s="126"/>
      <c r="D256" s="126"/>
    </row>
    <row r="257" spans="2:4" x14ac:dyDescent="0.25">
      <c r="B257" s="96"/>
      <c r="C257" s="126"/>
      <c r="D257" s="126"/>
    </row>
    <row r="258" spans="2:4" x14ac:dyDescent="0.25">
      <c r="B258" s="96"/>
      <c r="C258" s="126"/>
      <c r="D258" s="126"/>
    </row>
    <row r="259" spans="2:4" x14ac:dyDescent="0.25">
      <c r="B259" s="96"/>
      <c r="C259" s="126"/>
      <c r="D259" s="126"/>
    </row>
    <row r="260" spans="2:4" x14ac:dyDescent="0.25">
      <c r="B260" s="96"/>
      <c r="C260" s="126"/>
      <c r="D260" s="126"/>
    </row>
    <row r="261" spans="2:4" x14ac:dyDescent="0.25">
      <c r="B261" s="96"/>
      <c r="C261" s="126"/>
      <c r="D261" s="126"/>
    </row>
    <row r="262" spans="2:4" x14ac:dyDescent="0.25">
      <c r="B262" s="96"/>
      <c r="C262" s="126"/>
      <c r="D262" s="126"/>
    </row>
    <row r="263" spans="2:4" x14ac:dyDescent="0.25">
      <c r="B263" s="96"/>
      <c r="C263" s="126"/>
      <c r="D263" s="126"/>
    </row>
    <row r="264" spans="2:4" x14ac:dyDescent="0.25">
      <c r="B264" s="96"/>
      <c r="C264" s="126"/>
      <c r="D264" s="126"/>
    </row>
    <row r="265" spans="2:4" x14ac:dyDescent="0.25">
      <c r="B265" s="96"/>
      <c r="C265" s="126"/>
      <c r="D265" s="126"/>
    </row>
    <row r="266" spans="2:4" x14ac:dyDescent="0.25">
      <c r="B266" s="96"/>
      <c r="C266" s="126"/>
      <c r="D266" s="126"/>
    </row>
    <row r="267" spans="2:4" x14ac:dyDescent="0.25">
      <c r="B267" s="96"/>
      <c r="C267" s="126"/>
      <c r="D267" s="126"/>
    </row>
    <row r="268" spans="2:4" x14ac:dyDescent="0.25">
      <c r="B268" s="96"/>
      <c r="C268" s="126"/>
      <c r="D268" s="126"/>
    </row>
    <row r="269" spans="2:4" x14ac:dyDescent="0.25">
      <c r="B269" s="96"/>
      <c r="C269" s="126"/>
      <c r="D269" s="126"/>
    </row>
    <row r="270" spans="2:4" x14ac:dyDescent="0.25">
      <c r="B270" s="96"/>
      <c r="C270" s="126"/>
      <c r="D270" s="126"/>
    </row>
    <row r="271" spans="2:4" x14ac:dyDescent="0.25">
      <c r="B271" s="96"/>
      <c r="C271" s="126"/>
      <c r="D271" s="126"/>
    </row>
    <row r="272" spans="2:4" x14ac:dyDescent="0.25">
      <c r="B272" s="96"/>
      <c r="C272" s="126"/>
      <c r="D272" s="126"/>
    </row>
    <row r="273" spans="2:4" x14ac:dyDescent="0.25">
      <c r="B273" s="96"/>
      <c r="C273" s="126"/>
      <c r="D273" s="126"/>
    </row>
    <row r="274" spans="2:4" x14ac:dyDescent="0.25">
      <c r="B274" s="96"/>
      <c r="C274" s="126"/>
      <c r="D274" s="126"/>
    </row>
    <row r="275" spans="2:4" x14ac:dyDescent="0.25">
      <c r="B275" s="96"/>
      <c r="C275" s="126"/>
      <c r="D275" s="126"/>
    </row>
    <row r="276" spans="2:4" x14ac:dyDescent="0.25">
      <c r="B276" s="96"/>
      <c r="C276" s="126"/>
      <c r="D276" s="126"/>
    </row>
    <row r="277" spans="2:4" x14ac:dyDescent="0.25">
      <c r="B277" s="96"/>
      <c r="C277" s="126"/>
      <c r="D277" s="126"/>
    </row>
    <row r="278" spans="2:4" x14ac:dyDescent="0.25">
      <c r="B278" s="96"/>
      <c r="C278" s="126"/>
      <c r="D278" s="126"/>
    </row>
    <row r="279" spans="2:4" x14ac:dyDescent="0.25">
      <c r="B279" s="96"/>
      <c r="C279" s="126"/>
      <c r="D279" s="126"/>
    </row>
    <row r="280" spans="2:4" x14ac:dyDescent="0.25">
      <c r="B280" s="96"/>
      <c r="C280" s="126"/>
      <c r="D280" s="126"/>
    </row>
    <row r="281" spans="2:4" x14ac:dyDescent="0.25">
      <c r="B281" s="96"/>
      <c r="C281" s="126"/>
      <c r="D281" s="126"/>
    </row>
    <row r="282" spans="2:4" x14ac:dyDescent="0.25">
      <c r="B282" s="96"/>
      <c r="C282" s="126"/>
      <c r="D282" s="126"/>
    </row>
    <row r="283" spans="2:4" x14ac:dyDescent="0.25">
      <c r="B283" s="96"/>
      <c r="C283" s="126"/>
      <c r="D283" s="126"/>
    </row>
    <row r="284" spans="2:4" x14ac:dyDescent="0.25">
      <c r="B284" s="96"/>
      <c r="C284" s="126"/>
      <c r="D284" s="126"/>
    </row>
    <row r="285" spans="2:4" x14ac:dyDescent="0.25">
      <c r="B285" s="96"/>
      <c r="C285" s="126"/>
      <c r="D285" s="126"/>
    </row>
    <row r="286" spans="2:4" x14ac:dyDescent="0.25">
      <c r="B286" s="96"/>
      <c r="C286" s="126"/>
      <c r="D286" s="126"/>
    </row>
    <row r="287" spans="2:4" x14ac:dyDescent="0.25">
      <c r="B287" s="96"/>
      <c r="C287" s="126"/>
      <c r="D287" s="126"/>
    </row>
    <row r="288" spans="2:4" x14ac:dyDescent="0.25">
      <c r="B288" s="96"/>
      <c r="C288" s="126"/>
      <c r="D288" s="126"/>
    </row>
    <row r="289" spans="2:4" x14ac:dyDescent="0.25">
      <c r="B289" s="96"/>
      <c r="C289" s="126"/>
      <c r="D289" s="126"/>
    </row>
    <row r="290" spans="2:4" x14ac:dyDescent="0.25">
      <c r="B290" s="96"/>
      <c r="C290" s="126"/>
      <c r="D290" s="126"/>
    </row>
    <row r="291" spans="2:4" x14ac:dyDescent="0.25">
      <c r="B291" s="96"/>
      <c r="C291" s="126"/>
      <c r="D291" s="126"/>
    </row>
    <row r="292" spans="2:4" x14ac:dyDescent="0.25">
      <c r="B292" s="96"/>
      <c r="C292" s="126"/>
      <c r="D292" s="126"/>
    </row>
    <row r="293" spans="2:4" x14ac:dyDescent="0.25">
      <c r="B293" s="96"/>
      <c r="C293" s="126"/>
      <c r="D293" s="126"/>
    </row>
    <row r="294" spans="2:4" x14ac:dyDescent="0.25">
      <c r="B294" s="96"/>
      <c r="C294" s="126"/>
      <c r="D294" s="126"/>
    </row>
    <row r="295" spans="2:4" x14ac:dyDescent="0.25">
      <c r="B295" s="96"/>
      <c r="C295" s="126"/>
      <c r="D295" s="126"/>
    </row>
    <row r="296" spans="2:4" x14ac:dyDescent="0.25">
      <c r="B296" s="96"/>
      <c r="C296" s="126"/>
      <c r="D296" s="126"/>
    </row>
    <row r="297" spans="2:4" x14ac:dyDescent="0.25">
      <c r="B297" s="96"/>
      <c r="C297" s="126"/>
      <c r="D297" s="126"/>
    </row>
    <row r="298" spans="2:4" x14ac:dyDescent="0.25">
      <c r="B298" s="96"/>
      <c r="C298" s="126"/>
      <c r="D298" s="126"/>
    </row>
    <row r="299" spans="2:4" x14ac:dyDescent="0.25">
      <c r="B299" s="96"/>
      <c r="C299" s="126"/>
      <c r="D299" s="126"/>
    </row>
    <row r="300" spans="2:4" x14ac:dyDescent="0.25">
      <c r="B300" s="96"/>
      <c r="C300" s="126"/>
      <c r="D300" s="126"/>
    </row>
    <row r="301" spans="2:4" x14ac:dyDescent="0.25">
      <c r="B301" s="96"/>
      <c r="C301" s="126"/>
      <c r="D301" s="126"/>
    </row>
    <row r="302" spans="2:4" x14ac:dyDescent="0.25">
      <c r="B302" s="96"/>
      <c r="C302" s="126"/>
      <c r="D302" s="126"/>
    </row>
    <row r="303" spans="2:4" x14ac:dyDescent="0.25">
      <c r="B303" s="96"/>
      <c r="C303" s="126"/>
      <c r="D303" s="126"/>
    </row>
    <row r="304" spans="2:4" x14ac:dyDescent="0.25">
      <c r="B304" s="96"/>
      <c r="C304" s="126"/>
      <c r="D304" s="126"/>
    </row>
    <row r="305" spans="2:4" x14ac:dyDescent="0.25">
      <c r="B305" s="96"/>
      <c r="C305" s="126"/>
      <c r="D305" s="126"/>
    </row>
    <row r="306" spans="2:4" x14ac:dyDescent="0.25">
      <c r="B306" s="96"/>
      <c r="C306" s="126"/>
      <c r="D306" s="126"/>
    </row>
    <row r="307" spans="2:4" x14ac:dyDescent="0.25">
      <c r="B307" s="96"/>
      <c r="C307" s="126"/>
      <c r="D307" s="126"/>
    </row>
    <row r="308" spans="2:4" x14ac:dyDescent="0.25">
      <c r="B308" s="96"/>
      <c r="C308" s="126"/>
      <c r="D308" s="126"/>
    </row>
    <row r="309" spans="2:4" x14ac:dyDescent="0.25">
      <c r="B309" s="96"/>
      <c r="C309" s="126"/>
      <c r="D309" s="126"/>
    </row>
    <row r="310" spans="2:4" x14ac:dyDescent="0.25">
      <c r="B310" s="96"/>
      <c r="C310" s="126"/>
      <c r="D310" s="126"/>
    </row>
    <row r="311" spans="2:4" x14ac:dyDescent="0.25">
      <c r="B311" s="96"/>
      <c r="C311" s="126"/>
      <c r="D311" s="126"/>
    </row>
    <row r="312" spans="2:4" x14ac:dyDescent="0.25">
      <c r="B312" s="96"/>
      <c r="C312" s="126"/>
      <c r="D312" s="126"/>
    </row>
    <row r="313" spans="2:4" x14ac:dyDescent="0.25">
      <c r="B313" s="96"/>
      <c r="C313" s="126"/>
      <c r="D313" s="126"/>
    </row>
    <row r="314" spans="2:4" x14ac:dyDescent="0.25">
      <c r="B314" s="96"/>
      <c r="C314" s="126"/>
      <c r="D314" s="126"/>
    </row>
  </sheetData>
  <sheetProtection sheet="1" objects="1" scenarios="1" selectLockedCells="1"/>
  <mergeCells count="3">
    <mergeCell ref="B2:D2"/>
    <mergeCell ref="A1:D1"/>
    <mergeCell ref="C3:D3"/>
  </mergeCells>
  <phoneticPr fontId="3" type="noConversion"/>
  <pageMargins left="0.75" right="0.75" top="1" bottom="1" header="0.5" footer="0.5"/>
  <pageSetup paperSize="9" scale="9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activeCell="B4" sqref="B4"/>
      <selection pane="topRight" activeCell="B4" sqref="B4"/>
      <selection pane="bottomLeft" activeCell="B4" sqref="B4"/>
      <selection pane="bottomRight" activeCell="B6" sqref="B6"/>
    </sheetView>
  </sheetViews>
  <sheetFormatPr defaultRowHeight="13.2" x14ac:dyDescent="0.25"/>
  <cols>
    <col min="1" max="1" width="11.88671875" style="2" customWidth="1"/>
    <col min="2" max="2" width="16.33203125" customWidth="1"/>
    <col min="3" max="9" width="14.44140625" customWidth="1"/>
    <col min="10" max="16" width="13" customWidth="1"/>
    <col min="17" max="17" width="14.33203125" customWidth="1"/>
    <col min="18" max="18" width="13.44140625" customWidth="1"/>
  </cols>
  <sheetData>
    <row r="1" spans="1:19" s="44" customFormat="1" ht="17.399999999999999" x14ac:dyDescent="0.3">
      <c r="A1" s="19" t="s">
        <v>1</v>
      </c>
      <c r="B1" s="19" t="s">
        <v>2</v>
      </c>
      <c r="C1" s="19" t="s">
        <v>3</v>
      </c>
      <c r="D1" s="49">
        <f>'Monthly Spending Plan summary'!F2</f>
        <v>2018</v>
      </c>
      <c r="R1" s="21" t="s">
        <v>20</v>
      </c>
    </row>
    <row r="2" spans="1:19" s="5" customFormat="1" x14ac:dyDescent="0.25">
      <c r="C2" s="5" t="s">
        <v>32</v>
      </c>
      <c r="P2" s="5" t="s">
        <v>24</v>
      </c>
      <c r="Q2" s="5" t="s">
        <v>26</v>
      </c>
      <c r="R2" s="21" t="s">
        <v>57</v>
      </c>
    </row>
    <row r="3" spans="1:19" s="5" customFormat="1" x14ac:dyDescent="0.25">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6.4" x14ac:dyDescent="0.25">
      <c r="A4" s="22" t="s">
        <v>15</v>
      </c>
      <c r="B4" s="503">
        <f>+'Monthly Spending Plan summary'!B6</f>
        <v>0</v>
      </c>
      <c r="C4" s="503">
        <f>+'Monthly Spending Plan summary'!C6</f>
        <v>0</v>
      </c>
      <c r="D4" s="503">
        <f>+'Monthly Spending Plan summary'!D6</f>
        <v>0</v>
      </c>
      <c r="E4" s="503">
        <f>+'Monthly Spending Plan summary'!E6</f>
        <v>0</v>
      </c>
      <c r="F4" s="503">
        <f>+'Monthly Spending Plan summary'!F6</f>
        <v>0</v>
      </c>
      <c r="G4" s="503">
        <f>+'Monthly Spending Plan summary'!G6</f>
        <v>0</v>
      </c>
      <c r="H4" s="503">
        <f>+'Monthly Spending Plan summary'!H6</f>
        <v>0</v>
      </c>
      <c r="I4" s="503">
        <f>+'Monthly Spending Plan summary'!I6</f>
        <v>0</v>
      </c>
      <c r="J4" s="503">
        <f>+'Monthly Spending Plan summary'!J6</f>
        <v>0</v>
      </c>
      <c r="K4" s="503">
        <f>+'Monthly Spending Plan summary'!K6</f>
        <v>0</v>
      </c>
      <c r="L4" s="503">
        <f>+'Monthly Spending Plan summary'!L6</f>
        <v>0</v>
      </c>
      <c r="M4" s="503">
        <f>+'Monthly Spending Plan summary'!M6</f>
        <v>0</v>
      </c>
      <c r="N4" s="503">
        <f>+'Monthly Spending Plan summary'!N6</f>
        <v>0</v>
      </c>
      <c r="O4" s="503">
        <f>+'Monthly Spending Plan summary'!O6</f>
        <v>0</v>
      </c>
      <c r="P4" s="503">
        <f>+'Monthly Spending Plan summary'!P6</f>
        <v>0</v>
      </c>
      <c r="Q4" s="503">
        <f>+'Monthly Spending Plan summary'!Q6</f>
        <v>0</v>
      </c>
      <c r="R4" s="503">
        <f>+'Monthly Spending Plan summary'!R6</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28">
        <f t="shared" ref="Q6:Q38" si="0">SUM(C6:P6)</f>
        <v>0</v>
      </c>
      <c r="R6" s="528">
        <f>+B6-Q6</f>
        <v>0</v>
      </c>
      <c r="S6" s="3"/>
    </row>
    <row r="7" spans="1:19" ht="19.5" customHeight="1" x14ac:dyDescent="0.25">
      <c r="A7" s="5">
        <v>2</v>
      </c>
      <c r="B7" s="515"/>
      <c r="C7" s="515"/>
      <c r="D7" s="515"/>
      <c r="E7" s="515"/>
      <c r="F7" s="515"/>
      <c r="G7" s="515"/>
      <c r="H7" s="515"/>
      <c r="I7" s="515"/>
      <c r="J7" s="515"/>
      <c r="K7" s="515"/>
      <c r="L7" s="515"/>
      <c r="M7" s="515"/>
      <c r="N7" s="515"/>
      <c r="O7" s="515"/>
      <c r="P7" s="515"/>
      <c r="Q7" s="528">
        <f t="shared" si="0"/>
        <v>0</v>
      </c>
      <c r="R7" s="528">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28">
        <f t="shared" si="0"/>
        <v>0</v>
      </c>
      <c r="R8" s="528">
        <f t="shared" si="1"/>
        <v>0</v>
      </c>
      <c r="S8" s="3"/>
    </row>
    <row r="9" spans="1:19" ht="19.5" customHeight="1" x14ac:dyDescent="0.25">
      <c r="A9" s="5">
        <v>4</v>
      </c>
      <c r="B9" s="515"/>
      <c r="C9" s="515"/>
      <c r="D9" s="515"/>
      <c r="E9" s="515"/>
      <c r="F9" s="515"/>
      <c r="G9" s="515"/>
      <c r="H9" s="515"/>
      <c r="I9" s="515"/>
      <c r="J9" s="515"/>
      <c r="K9" s="515"/>
      <c r="L9" s="515"/>
      <c r="M9" s="515"/>
      <c r="N9" s="515"/>
      <c r="O9" s="515"/>
      <c r="P9" s="515"/>
      <c r="Q9" s="528">
        <f t="shared" si="0"/>
        <v>0</v>
      </c>
      <c r="R9" s="528">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28">
        <f t="shared" si="0"/>
        <v>0</v>
      </c>
      <c r="R10" s="528">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28">
        <f t="shared" si="0"/>
        <v>0</v>
      </c>
      <c r="R11" s="528">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28">
        <f t="shared" si="0"/>
        <v>0</v>
      </c>
      <c r="R12" s="528">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28">
        <f t="shared" si="0"/>
        <v>0</v>
      </c>
      <c r="R13" s="528">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28">
        <f t="shared" si="0"/>
        <v>0</v>
      </c>
      <c r="R14" s="528">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28">
        <f t="shared" si="0"/>
        <v>0</v>
      </c>
      <c r="R15" s="528">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28">
        <f t="shared" si="0"/>
        <v>0</v>
      </c>
      <c r="R16" s="528">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28">
        <f t="shared" si="0"/>
        <v>0</v>
      </c>
      <c r="R17" s="528">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28">
        <f t="shared" si="0"/>
        <v>0</v>
      </c>
      <c r="R18" s="528">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28">
        <f t="shared" si="0"/>
        <v>0</v>
      </c>
      <c r="R19" s="528">
        <f t="shared" si="1"/>
        <v>0</v>
      </c>
      <c r="S19" s="3"/>
    </row>
    <row r="20" spans="1:20" ht="19.5" customHeight="1" x14ac:dyDescent="0.25">
      <c r="A20" s="429">
        <v>15</v>
      </c>
      <c r="B20" s="515"/>
      <c r="C20" s="515"/>
      <c r="D20" s="515"/>
      <c r="E20" s="515"/>
      <c r="F20" s="515"/>
      <c r="G20" s="515"/>
      <c r="H20" s="515"/>
      <c r="I20" s="515"/>
      <c r="J20" s="515"/>
      <c r="K20" s="515"/>
      <c r="L20" s="515"/>
      <c r="M20" s="515"/>
      <c r="N20" s="515"/>
      <c r="O20" s="515"/>
      <c r="P20" s="515"/>
      <c r="Q20" s="528">
        <f t="shared" si="0"/>
        <v>0</v>
      </c>
      <c r="R20" s="528">
        <f t="shared" si="1"/>
        <v>0</v>
      </c>
      <c r="S20" s="3"/>
    </row>
    <row r="21" spans="1:20" s="4" customFormat="1" ht="26.4" x14ac:dyDescent="0.25">
      <c r="A21" s="25" t="s">
        <v>16</v>
      </c>
      <c r="B21" s="508">
        <f t="shared" ref="B21:P21" si="2">SUM(B6:B20)</f>
        <v>0</v>
      </c>
      <c r="C21" s="505">
        <f t="shared" si="2"/>
        <v>0</v>
      </c>
      <c r="D21" s="505">
        <f t="shared" si="2"/>
        <v>0</v>
      </c>
      <c r="E21" s="505">
        <f t="shared" si="2"/>
        <v>0</v>
      </c>
      <c r="F21" s="505">
        <f t="shared" si="2"/>
        <v>0</v>
      </c>
      <c r="G21" s="505">
        <f t="shared" si="2"/>
        <v>0</v>
      </c>
      <c r="H21" s="505">
        <f t="shared" si="2"/>
        <v>0</v>
      </c>
      <c r="I21" s="505">
        <f t="shared" si="2"/>
        <v>0</v>
      </c>
      <c r="J21" s="505">
        <f t="shared" si="2"/>
        <v>0</v>
      </c>
      <c r="K21" s="505">
        <f t="shared" si="2"/>
        <v>0</v>
      </c>
      <c r="L21" s="505">
        <f t="shared" si="2"/>
        <v>0</v>
      </c>
      <c r="M21" s="505">
        <f t="shared" si="2"/>
        <v>0</v>
      </c>
      <c r="N21" s="505">
        <f t="shared" si="2"/>
        <v>0</v>
      </c>
      <c r="O21" s="505">
        <f t="shared" si="2"/>
        <v>0</v>
      </c>
      <c r="P21" s="505">
        <f t="shared" si="2"/>
        <v>0</v>
      </c>
      <c r="Q21" s="518">
        <f t="shared" si="0"/>
        <v>0</v>
      </c>
      <c r="R21" s="519">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28">
        <f t="shared" si="0"/>
        <v>0</v>
      </c>
      <c r="R22" s="528">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28">
        <f t="shared" si="0"/>
        <v>0</v>
      </c>
      <c r="R23" s="528">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28">
        <f t="shared" si="0"/>
        <v>0</v>
      </c>
      <c r="R24" s="528">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28">
        <f t="shared" si="0"/>
        <v>0</v>
      </c>
      <c r="R25" s="528">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28">
        <f t="shared" si="0"/>
        <v>0</v>
      </c>
      <c r="R26" s="528">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28">
        <f t="shared" si="0"/>
        <v>0</v>
      </c>
      <c r="R27" s="528">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28">
        <f t="shared" si="0"/>
        <v>0</v>
      </c>
      <c r="R28" s="528">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28">
        <f t="shared" si="0"/>
        <v>0</v>
      </c>
      <c r="R29" s="528">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28">
        <f t="shared" si="0"/>
        <v>0</v>
      </c>
      <c r="R30" s="528">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28">
        <f t="shared" si="0"/>
        <v>0</v>
      </c>
      <c r="R31" s="528">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28">
        <f t="shared" si="0"/>
        <v>0</v>
      </c>
      <c r="R32" s="528">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28">
        <f t="shared" si="0"/>
        <v>0</v>
      </c>
      <c r="R33" s="528">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28">
        <f t="shared" si="0"/>
        <v>0</v>
      </c>
      <c r="R34" s="528">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28">
        <f t="shared" si="0"/>
        <v>0</v>
      </c>
      <c r="R35" s="528">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28">
        <f t="shared" si="0"/>
        <v>0</v>
      </c>
      <c r="R36" s="528">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28">
        <f t="shared" si="0"/>
        <v>0</v>
      </c>
      <c r="R37" s="528">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summary'!B21</f>
        <v>0</v>
      </c>
      <c r="C41" s="503">
        <f>+'Monthly Spending Plan summary'!C21</f>
        <v>0</v>
      </c>
      <c r="D41" s="503">
        <f>+'Monthly Spending Plan summary'!D21</f>
        <v>0</v>
      </c>
      <c r="E41" s="503">
        <f>+'Monthly Spending Plan summary'!E21</f>
        <v>0</v>
      </c>
      <c r="F41" s="503">
        <f>+'Monthly Spending Plan summary'!F21</f>
        <v>0</v>
      </c>
      <c r="G41" s="503">
        <f>+'Monthly Spending Plan summary'!G21</f>
        <v>0</v>
      </c>
      <c r="H41" s="503">
        <f>+'Monthly Spending Plan summary'!H21</f>
        <v>0</v>
      </c>
      <c r="I41" s="503">
        <f>+'Monthly Spending Plan summary'!I21</f>
        <v>0</v>
      </c>
      <c r="J41" s="503">
        <f>+'Monthly Spending Plan summary'!J21</f>
        <v>0</v>
      </c>
      <c r="K41" s="503">
        <f>+'Monthly Spending Plan summary'!K21</f>
        <v>0</v>
      </c>
      <c r="L41" s="503">
        <f>+'Monthly Spending Plan summary'!L21</f>
        <v>0</v>
      </c>
      <c r="M41" s="503">
        <f>+'Monthly Spending Plan summary'!M21</f>
        <v>0</v>
      </c>
      <c r="N41" s="503">
        <f>+'Monthly Spending Plan summary'!N21</f>
        <v>0</v>
      </c>
      <c r="O41" s="503">
        <f>+'Monthly Spending Plan summary'!O21</f>
        <v>0</v>
      </c>
      <c r="P41" s="503">
        <f>+'Monthly Spending Plan summary'!P21</f>
        <v>0</v>
      </c>
      <c r="Q41" s="503">
        <f>+'Monthly Spending Plan summary'!Q21</f>
        <v>0</v>
      </c>
      <c r="R41" s="503">
        <f>+'Monthly Spending Plan summary'!R21</f>
        <v>0</v>
      </c>
      <c r="S41" s="3"/>
    </row>
    <row r="42" spans="1:19" ht="26.4" x14ac:dyDescent="0.25">
      <c r="A42" s="22" t="s">
        <v>50</v>
      </c>
      <c r="B42" s="503">
        <f>+'Actual summary'!B21</f>
        <v>0</v>
      </c>
      <c r="C42" s="503">
        <f>+'Actual summary'!C21</f>
        <v>0</v>
      </c>
      <c r="D42" s="503">
        <f>+'Actual summary'!D21</f>
        <v>0</v>
      </c>
      <c r="E42" s="503">
        <f>+'Actual summary'!E21</f>
        <v>0</v>
      </c>
      <c r="F42" s="503">
        <f>+'Actual summary'!F21</f>
        <v>0</v>
      </c>
      <c r="G42" s="503">
        <f>+'Actual summary'!G21</f>
        <v>0</v>
      </c>
      <c r="H42" s="503">
        <f>+'Actual summary'!H21</f>
        <v>0</v>
      </c>
      <c r="I42" s="503">
        <f>+'Actual summary'!I21</f>
        <v>0</v>
      </c>
      <c r="J42" s="503">
        <f>+'Actual summary'!J21</f>
        <v>0</v>
      </c>
      <c r="K42" s="503">
        <f>+'Actual summary'!K21</f>
        <v>0</v>
      </c>
      <c r="L42" s="503">
        <f>+'Actual summary'!L21</f>
        <v>0</v>
      </c>
      <c r="M42" s="503">
        <f>+'Actual summary'!M21</f>
        <v>0</v>
      </c>
      <c r="N42" s="503">
        <f>+'Actual summary'!N21</f>
        <v>0</v>
      </c>
      <c r="O42" s="503">
        <f>+'Actual summary'!O21</f>
        <v>0</v>
      </c>
      <c r="P42" s="503">
        <f>+'Actual summary'!P21</f>
        <v>0</v>
      </c>
      <c r="Q42" s="503">
        <f>+'Actual summary'!Q21</f>
        <v>0</v>
      </c>
      <c r="R42" s="503">
        <f>+'Actual summary'!R21</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38"/>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40"/>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40"/>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7" right="0.25" top="0.51" bottom="0.49" header="0.17"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activeCell="B4" sqref="B4"/>
      <selection pane="topRight" activeCell="B4" sqref="B4"/>
      <selection pane="bottomLeft" activeCell="B4" sqref="B4"/>
      <selection pane="bottomRight" activeCell="B6" sqref="B6"/>
    </sheetView>
  </sheetViews>
  <sheetFormatPr defaultRowHeight="13.2" x14ac:dyDescent="0.25"/>
  <cols>
    <col min="1" max="1" width="11.88671875" style="2" customWidth="1"/>
    <col min="2" max="2" width="17.5546875" customWidth="1"/>
    <col min="3" max="9" width="14.44140625" customWidth="1"/>
    <col min="10" max="15" width="13.109375" customWidth="1"/>
    <col min="16" max="16" width="13.6640625" customWidth="1"/>
    <col min="17" max="17" width="14.33203125" customWidth="1"/>
    <col min="18" max="18" width="13.44140625" customWidth="1"/>
  </cols>
  <sheetData>
    <row r="1" spans="1:19" s="44" customFormat="1" ht="17.399999999999999" x14ac:dyDescent="0.3">
      <c r="A1" s="19" t="s">
        <v>1</v>
      </c>
      <c r="B1" s="19" t="s">
        <v>35</v>
      </c>
      <c r="C1" s="19" t="s">
        <v>3</v>
      </c>
      <c r="D1" s="49">
        <f>'Monthly Spending Plan summary'!F2</f>
        <v>2018</v>
      </c>
      <c r="R1" s="21" t="s">
        <v>20</v>
      </c>
    </row>
    <row r="2" spans="1:19" s="5" customFormat="1" x14ac:dyDescent="0.25">
      <c r="C2" s="5" t="s">
        <v>32</v>
      </c>
      <c r="P2" s="5" t="s">
        <v>24</v>
      </c>
      <c r="Q2" s="5" t="s">
        <v>26</v>
      </c>
      <c r="R2" s="21" t="s">
        <v>57</v>
      </c>
    </row>
    <row r="3" spans="1:19" s="5" customFormat="1" x14ac:dyDescent="0.25">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6.4" x14ac:dyDescent="0.25">
      <c r="A4" s="22" t="s">
        <v>15</v>
      </c>
      <c r="B4" s="503">
        <f>+'Monthly Spending Plan summary'!B7</f>
        <v>0</v>
      </c>
      <c r="C4" s="503">
        <f>+'Monthly Spending Plan summary'!C7</f>
        <v>0</v>
      </c>
      <c r="D4" s="503">
        <f>+'Monthly Spending Plan summary'!D7</f>
        <v>0</v>
      </c>
      <c r="E4" s="503">
        <f>+'Monthly Spending Plan summary'!E7</f>
        <v>0</v>
      </c>
      <c r="F4" s="503">
        <f>+'Monthly Spending Plan summary'!F7</f>
        <v>0</v>
      </c>
      <c r="G4" s="503">
        <f>+'Monthly Spending Plan summary'!G7</f>
        <v>0</v>
      </c>
      <c r="H4" s="503">
        <f>+'Monthly Spending Plan summary'!H7</f>
        <v>0</v>
      </c>
      <c r="I4" s="503">
        <f>+'Monthly Spending Plan summary'!I7</f>
        <v>0</v>
      </c>
      <c r="J4" s="503">
        <f>+'Monthly Spending Plan summary'!J7</f>
        <v>0</v>
      </c>
      <c r="K4" s="503">
        <f>+'Monthly Spending Plan summary'!K7</f>
        <v>0</v>
      </c>
      <c r="L4" s="503">
        <f>+'Monthly Spending Plan summary'!L7</f>
        <v>0</v>
      </c>
      <c r="M4" s="503">
        <f>+'Monthly Spending Plan summary'!M7</f>
        <v>0</v>
      </c>
      <c r="N4" s="503">
        <f>+'Monthly Spending Plan summary'!N7</f>
        <v>0</v>
      </c>
      <c r="O4" s="503">
        <f>+'Monthly Spending Plan summary'!O7</f>
        <v>0</v>
      </c>
      <c r="P4" s="503">
        <f>+'Monthly Spending Plan summary'!P7</f>
        <v>0</v>
      </c>
      <c r="Q4" s="503">
        <f>+'Monthly Spending Plan summary'!Q7</f>
        <v>0</v>
      </c>
      <c r="R4" s="503">
        <f>+'Monthly Spending Plan summary'!R7</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28">
        <f t="shared" ref="Q6:Q38" si="0">SUM(C6:P6)</f>
        <v>0</v>
      </c>
      <c r="R6" s="528">
        <f>+B6-Q6</f>
        <v>0</v>
      </c>
      <c r="S6" s="3"/>
    </row>
    <row r="7" spans="1:19" ht="19.5" customHeight="1" x14ac:dyDescent="0.25">
      <c r="A7" s="5">
        <v>2</v>
      </c>
      <c r="B7" s="515"/>
      <c r="C7" s="515"/>
      <c r="D7" s="515"/>
      <c r="E7" s="515"/>
      <c r="F7" s="515"/>
      <c r="G7" s="515"/>
      <c r="H7" s="515"/>
      <c r="I7" s="515"/>
      <c r="J7" s="515"/>
      <c r="K7" s="515"/>
      <c r="L7" s="515"/>
      <c r="M7" s="515"/>
      <c r="N7" s="515"/>
      <c r="O7" s="515"/>
      <c r="P7" s="515"/>
      <c r="Q7" s="528">
        <f t="shared" si="0"/>
        <v>0</v>
      </c>
      <c r="R7" s="528">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28">
        <f t="shared" si="0"/>
        <v>0</v>
      </c>
      <c r="R8" s="528">
        <f t="shared" si="1"/>
        <v>0</v>
      </c>
      <c r="S8" s="3"/>
    </row>
    <row r="9" spans="1:19" ht="19.5" customHeight="1" x14ac:dyDescent="0.25">
      <c r="A9" s="5">
        <v>4</v>
      </c>
      <c r="B9" s="515"/>
      <c r="C9" s="515"/>
      <c r="D9" s="515"/>
      <c r="E9" s="515"/>
      <c r="F9" s="515"/>
      <c r="G9" s="515"/>
      <c r="H9" s="515"/>
      <c r="I9" s="515"/>
      <c r="J9" s="515"/>
      <c r="K9" s="515"/>
      <c r="L9" s="515"/>
      <c r="M9" s="515"/>
      <c r="N9" s="515"/>
      <c r="O9" s="515"/>
      <c r="P9" s="515"/>
      <c r="Q9" s="528">
        <f t="shared" si="0"/>
        <v>0</v>
      </c>
      <c r="R9" s="528">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28">
        <f t="shared" si="0"/>
        <v>0</v>
      </c>
      <c r="R10" s="528">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28">
        <f t="shared" si="0"/>
        <v>0</v>
      </c>
      <c r="R11" s="528">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28">
        <f t="shared" si="0"/>
        <v>0</v>
      </c>
      <c r="R12" s="528">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28">
        <f t="shared" si="0"/>
        <v>0</v>
      </c>
      <c r="R13" s="528">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28">
        <f t="shared" si="0"/>
        <v>0</v>
      </c>
      <c r="R14" s="528">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28">
        <f t="shared" si="0"/>
        <v>0</v>
      </c>
      <c r="R15" s="528">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28">
        <f t="shared" si="0"/>
        <v>0</v>
      </c>
      <c r="R16" s="528">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28">
        <f t="shared" si="0"/>
        <v>0</v>
      </c>
      <c r="R17" s="528">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28">
        <f t="shared" si="0"/>
        <v>0</v>
      </c>
      <c r="R18" s="528">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28">
        <f t="shared" si="0"/>
        <v>0</v>
      </c>
      <c r="R19" s="528">
        <f t="shared" si="1"/>
        <v>0</v>
      </c>
      <c r="S19" s="3"/>
    </row>
    <row r="20" spans="1:20" ht="19.5" customHeight="1" x14ac:dyDescent="0.25">
      <c r="A20" s="429">
        <v>15</v>
      </c>
      <c r="B20" s="515"/>
      <c r="C20" s="515"/>
      <c r="D20" s="515"/>
      <c r="E20" s="515"/>
      <c r="F20" s="515"/>
      <c r="G20" s="515"/>
      <c r="H20" s="515"/>
      <c r="I20" s="515"/>
      <c r="J20" s="515"/>
      <c r="K20" s="515"/>
      <c r="L20" s="515"/>
      <c r="M20" s="515"/>
      <c r="N20" s="515"/>
      <c r="O20" s="515"/>
      <c r="P20" s="515"/>
      <c r="Q20" s="528">
        <f t="shared" si="0"/>
        <v>0</v>
      </c>
      <c r="R20" s="528">
        <f t="shared" si="1"/>
        <v>0</v>
      </c>
      <c r="S20" s="3"/>
    </row>
    <row r="21" spans="1:20" s="4" customFormat="1" ht="26.4" x14ac:dyDescent="0.25">
      <c r="A21" s="25" t="s">
        <v>16</v>
      </c>
      <c r="B21" s="508">
        <f t="shared" ref="B21:P21" si="2">SUM(B6:B20)</f>
        <v>0</v>
      </c>
      <c r="C21" s="505">
        <f t="shared" si="2"/>
        <v>0</v>
      </c>
      <c r="D21" s="505">
        <f t="shared" si="2"/>
        <v>0</v>
      </c>
      <c r="E21" s="505">
        <f t="shared" si="2"/>
        <v>0</v>
      </c>
      <c r="F21" s="505">
        <f t="shared" si="2"/>
        <v>0</v>
      </c>
      <c r="G21" s="505">
        <f t="shared" si="2"/>
        <v>0</v>
      </c>
      <c r="H21" s="505">
        <f t="shared" si="2"/>
        <v>0</v>
      </c>
      <c r="I21" s="505">
        <f t="shared" si="2"/>
        <v>0</v>
      </c>
      <c r="J21" s="505">
        <f t="shared" si="2"/>
        <v>0</v>
      </c>
      <c r="K21" s="505">
        <f t="shared" si="2"/>
        <v>0</v>
      </c>
      <c r="L21" s="505">
        <f t="shared" si="2"/>
        <v>0</v>
      </c>
      <c r="M21" s="505">
        <f t="shared" si="2"/>
        <v>0</v>
      </c>
      <c r="N21" s="505">
        <f t="shared" si="2"/>
        <v>0</v>
      </c>
      <c r="O21" s="505">
        <f t="shared" si="2"/>
        <v>0</v>
      </c>
      <c r="P21" s="505">
        <f t="shared" si="2"/>
        <v>0</v>
      </c>
      <c r="Q21" s="518">
        <f t="shared" si="0"/>
        <v>0</v>
      </c>
      <c r="R21" s="519">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28">
        <f t="shared" si="0"/>
        <v>0</v>
      </c>
      <c r="R22" s="528">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28">
        <f t="shared" si="0"/>
        <v>0</v>
      </c>
      <c r="R23" s="528">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28">
        <f t="shared" si="0"/>
        <v>0</v>
      </c>
      <c r="R24" s="528">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28">
        <f t="shared" si="0"/>
        <v>0</v>
      </c>
      <c r="R25" s="528">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28">
        <f t="shared" si="0"/>
        <v>0</v>
      </c>
      <c r="R26" s="528">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28">
        <f t="shared" si="0"/>
        <v>0</v>
      </c>
      <c r="R27" s="528">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28">
        <f t="shared" si="0"/>
        <v>0</v>
      </c>
      <c r="R28" s="528">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28">
        <f t="shared" si="0"/>
        <v>0</v>
      </c>
      <c r="R29" s="528">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28">
        <f t="shared" si="0"/>
        <v>0</v>
      </c>
      <c r="R30" s="528">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28">
        <f t="shared" si="0"/>
        <v>0</v>
      </c>
      <c r="R31" s="528">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28">
        <f t="shared" si="0"/>
        <v>0</v>
      </c>
      <c r="R32" s="528">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28">
        <f t="shared" si="0"/>
        <v>0</v>
      </c>
      <c r="R33" s="528">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28">
        <f t="shared" si="0"/>
        <v>0</v>
      </c>
      <c r="R34" s="528">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28">
        <f t="shared" si="0"/>
        <v>0</v>
      </c>
      <c r="R35" s="528">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28">
        <f t="shared" si="0"/>
        <v>0</v>
      </c>
      <c r="R36" s="528">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28">
        <f t="shared" si="0"/>
        <v>0</v>
      </c>
      <c r="R37" s="528">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summary'!B22</f>
        <v>0</v>
      </c>
      <c r="C41" s="503">
        <f>+'Monthly Spending Plan summary'!C22</f>
        <v>0</v>
      </c>
      <c r="D41" s="503">
        <f>+'Monthly Spending Plan summary'!D22</f>
        <v>0</v>
      </c>
      <c r="E41" s="503">
        <f>+'Monthly Spending Plan summary'!E22</f>
        <v>0</v>
      </c>
      <c r="F41" s="503">
        <f>+'Monthly Spending Plan summary'!F22</f>
        <v>0</v>
      </c>
      <c r="G41" s="503">
        <f>+'Monthly Spending Plan summary'!G22</f>
        <v>0</v>
      </c>
      <c r="H41" s="503">
        <f>+'Monthly Spending Plan summary'!H22</f>
        <v>0</v>
      </c>
      <c r="I41" s="503">
        <f>+'Monthly Spending Plan summary'!I22</f>
        <v>0</v>
      </c>
      <c r="J41" s="503">
        <f>+'Monthly Spending Plan summary'!J22</f>
        <v>0</v>
      </c>
      <c r="K41" s="503">
        <f>+'Monthly Spending Plan summary'!K22</f>
        <v>0</v>
      </c>
      <c r="L41" s="503">
        <f>+'Monthly Spending Plan summary'!L22</f>
        <v>0</v>
      </c>
      <c r="M41" s="503">
        <f>+'Monthly Spending Plan summary'!M22</f>
        <v>0</v>
      </c>
      <c r="N41" s="503">
        <f>+'Monthly Spending Plan summary'!N22</f>
        <v>0</v>
      </c>
      <c r="O41" s="503">
        <f>+'Monthly Spending Plan summary'!O22</f>
        <v>0</v>
      </c>
      <c r="P41" s="503">
        <f>+'Monthly Spending Plan summary'!P22</f>
        <v>0</v>
      </c>
      <c r="Q41" s="503">
        <f>+'Monthly Spending Plan summary'!Q22</f>
        <v>0</v>
      </c>
      <c r="R41" s="503">
        <f>+'Monthly Spending Plan summary'!R22</f>
        <v>0</v>
      </c>
      <c r="S41" s="3"/>
    </row>
    <row r="42" spans="1:19" ht="26.4" x14ac:dyDescent="0.25">
      <c r="A42" s="22" t="s">
        <v>50</v>
      </c>
      <c r="B42" s="503">
        <f>+'Actual summary'!B22</f>
        <v>0</v>
      </c>
      <c r="C42" s="503">
        <f>+'Actual summary'!C22</f>
        <v>0</v>
      </c>
      <c r="D42" s="503">
        <f>+'Actual summary'!D22</f>
        <v>0</v>
      </c>
      <c r="E42" s="503">
        <f>+'Actual summary'!E22</f>
        <v>0</v>
      </c>
      <c r="F42" s="503">
        <f>+'Actual summary'!F22</f>
        <v>0</v>
      </c>
      <c r="G42" s="503">
        <f>+'Actual summary'!G22</f>
        <v>0</v>
      </c>
      <c r="H42" s="503">
        <f>+'Actual summary'!H22</f>
        <v>0</v>
      </c>
      <c r="I42" s="503">
        <f>+'Actual summary'!I22</f>
        <v>0</v>
      </c>
      <c r="J42" s="503">
        <f>+'Actual summary'!J22</f>
        <v>0</v>
      </c>
      <c r="K42" s="503">
        <f>+'Actual summary'!K22</f>
        <v>0</v>
      </c>
      <c r="L42" s="503">
        <f>+'Actual summary'!L22</f>
        <v>0</v>
      </c>
      <c r="M42" s="503">
        <f>+'Actual summary'!M22</f>
        <v>0</v>
      </c>
      <c r="N42" s="503">
        <f>+'Actual summary'!N22</f>
        <v>0</v>
      </c>
      <c r="O42" s="503">
        <f>+'Actual summary'!O22</f>
        <v>0</v>
      </c>
      <c r="P42" s="503">
        <f>+'Actual summary'!P22</f>
        <v>0</v>
      </c>
      <c r="Q42" s="503">
        <f>+'Actual summary'!Q22</f>
        <v>0</v>
      </c>
      <c r="R42" s="503">
        <f>+'Actual summary'!R22</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8" customHeight="1" x14ac:dyDescent="0.25">
      <c r="A46" s="22" t="s">
        <v>18</v>
      </c>
      <c r="B46" s="22"/>
      <c r="C46" s="27" t="s">
        <v>21</v>
      </c>
      <c r="D46" s="28"/>
      <c r="E46" s="511">
        <f>+B38</f>
        <v>0</v>
      </c>
      <c r="F46" s="3"/>
      <c r="G46" s="27" t="s">
        <v>21</v>
      </c>
      <c r="H46" s="28"/>
      <c r="I46" s="513">
        <f>+Jan!M46</f>
        <v>0</v>
      </c>
      <c r="J46" s="3"/>
      <c r="K46" s="39" t="s">
        <v>21</v>
      </c>
      <c r="L46" s="37"/>
      <c r="M46" s="513">
        <f>+B42</f>
        <v>0</v>
      </c>
      <c r="N46" s="3"/>
      <c r="O46" s="3"/>
      <c r="P46" s="3"/>
      <c r="Q46" s="3"/>
      <c r="R46" s="3"/>
      <c r="S46" s="3"/>
    </row>
    <row r="47" spans="1:19" ht="18" customHeight="1" x14ac:dyDescent="0.3">
      <c r="A47" s="22" t="s">
        <v>19</v>
      </c>
      <c r="B47" s="22"/>
      <c r="C47" s="30" t="s">
        <v>22</v>
      </c>
      <c r="D47" s="31"/>
      <c r="E47" s="512">
        <f>+Q38</f>
        <v>0</v>
      </c>
      <c r="F47" s="20" t="s">
        <v>55</v>
      </c>
      <c r="G47" s="30" t="s">
        <v>22</v>
      </c>
      <c r="H47" s="31"/>
      <c r="I47" s="514">
        <f>Jan!M47</f>
        <v>0</v>
      </c>
      <c r="J47" s="20" t="s">
        <v>54</v>
      </c>
      <c r="K47" s="42" t="s">
        <v>22</v>
      </c>
      <c r="L47" s="21"/>
      <c r="M47" s="514">
        <f>+Q42</f>
        <v>0</v>
      </c>
      <c r="N47" s="3"/>
      <c r="O47" s="3"/>
      <c r="P47" s="3"/>
      <c r="Q47" s="3"/>
      <c r="R47" s="3"/>
      <c r="S47" s="3"/>
    </row>
    <row r="48" spans="1:19" ht="18"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56000000000000005" right="0.25" top="1" bottom="0.41" header="0.5" footer="0.17"/>
  <pageSetup paperSize="9" scale="72"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activeCell="B4" sqref="B4"/>
      <selection pane="topRight" activeCell="B4" sqref="B4"/>
      <selection pane="bottomLeft" activeCell="B4" sqref="B4"/>
      <selection pane="bottomRight" activeCell="D22" sqref="D22"/>
    </sheetView>
  </sheetViews>
  <sheetFormatPr defaultRowHeight="13.2" x14ac:dyDescent="0.25"/>
  <cols>
    <col min="1" max="1" width="11.88671875" style="2" customWidth="1"/>
    <col min="2" max="2" width="16.33203125" customWidth="1"/>
    <col min="3" max="9" width="14.33203125" customWidth="1"/>
    <col min="10" max="16" width="13.109375" customWidth="1"/>
    <col min="17" max="17" width="13.33203125" customWidth="1"/>
    <col min="18" max="18" width="13.44140625" customWidth="1"/>
  </cols>
  <sheetData>
    <row r="1" spans="1:19" s="44" customFormat="1" ht="17.399999999999999" x14ac:dyDescent="0.3">
      <c r="A1" s="19" t="s">
        <v>1</v>
      </c>
      <c r="B1" s="19" t="s">
        <v>53</v>
      </c>
      <c r="C1" s="19" t="s">
        <v>3</v>
      </c>
      <c r="D1" s="49">
        <f>'Monthly Spending Plan summary'!F2</f>
        <v>2018</v>
      </c>
      <c r="R1" s="21" t="s">
        <v>20</v>
      </c>
    </row>
    <row r="2" spans="1:19" s="5" customFormat="1" x14ac:dyDescent="0.25">
      <c r="C2" s="5" t="s">
        <v>32</v>
      </c>
      <c r="P2" s="5" t="s">
        <v>24</v>
      </c>
      <c r="Q2" s="5" t="s">
        <v>26</v>
      </c>
      <c r="R2" s="21" t="s">
        <v>57</v>
      </c>
    </row>
    <row r="3" spans="1:19" s="5" customFormat="1" x14ac:dyDescent="0.25">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6.4" x14ac:dyDescent="0.25">
      <c r="A4" s="22" t="s">
        <v>15</v>
      </c>
      <c r="B4" s="503">
        <f>+'Monthly Spending Plan summary'!B8</f>
        <v>0</v>
      </c>
      <c r="C4" s="503">
        <f>+'Monthly Spending Plan summary'!C8</f>
        <v>0</v>
      </c>
      <c r="D4" s="503">
        <f>+'Monthly Spending Plan summary'!D8</f>
        <v>0</v>
      </c>
      <c r="E4" s="503">
        <f>+'Monthly Spending Plan summary'!E8</f>
        <v>0</v>
      </c>
      <c r="F4" s="503">
        <f>+'Monthly Spending Plan summary'!F8</f>
        <v>0</v>
      </c>
      <c r="G4" s="503">
        <f>+'Monthly Spending Plan summary'!G8</f>
        <v>0</v>
      </c>
      <c r="H4" s="503">
        <f>+'Monthly Spending Plan summary'!H8</f>
        <v>0</v>
      </c>
      <c r="I4" s="503">
        <f>+'Monthly Spending Plan summary'!I8</f>
        <v>0</v>
      </c>
      <c r="J4" s="503">
        <f>+'Monthly Spending Plan summary'!J8</f>
        <v>0</v>
      </c>
      <c r="K4" s="503">
        <f>+'Monthly Spending Plan summary'!K8</f>
        <v>0</v>
      </c>
      <c r="L4" s="503">
        <f>+'Monthly Spending Plan summary'!L8</f>
        <v>0</v>
      </c>
      <c r="M4" s="503">
        <f>+'Monthly Spending Plan summary'!M8</f>
        <v>0</v>
      </c>
      <c r="N4" s="503">
        <f>+'Monthly Spending Plan summary'!N8</f>
        <v>0</v>
      </c>
      <c r="O4" s="503">
        <f>+'Monthly Spending Plan summary'!O8</f>
        <v>0</v>
      </c>
      <c r="P4" s="503">
        <f>+'Monthly Spending Plan summary'!P8</f>
        <v>0</v>
      </c>
      <c r="Q4" s="503">
        <f>+'Monthly Spending Plan summary'!Q8</f>
        <v>0</v>
      </c>
      <c r="R4" s="503">
        <f>+'Monthly Spending Plan summary'!R8</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28">
        <f t="shared" ref="Q6:Q38" si="0">SUM(C6:P6)</f>
        <v>0</v>
      </c>
      <c r="R6" s="528">
        <f>+B6-Q6</f>
        <v>0</v>
      </c>
      <c r="S6" s="3"/>
    </row>
    <row r="7" spans="1:19" ht="19.5" customHeight="1" x14ac:dyDescent="0.25">
      <c r="A7" s="5">
        <v>2</v>
      </c>
      <c r="B7" s="515"/>
      <c r="C7" s="515"/>
      <c r="D7" s="515"/>
      <c r="E7" s="515"/>
      <c r="F7" s="515"/>
      <c r="G7" s="515"/>
      <c r="H7" s="515"/>
      <c r="I7" s="515"/>
      <c r="J7" s="515"/>
      <c r="K7" s="515"/>
      <c r="L7" s="515"/>
      <c r="M7" s="515"/>
      <c r="N7" s="515"/>
      <c r="O7" s="515"/>
      <c r="P7" s="515"/>
      <c r="Q7" s="528">
        <f t="shared" si="0"/>
        <v>0</v>
      </c>
      <c r="R7" s="528">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28">
        <f t="shared" si="0"/>
        <v>0</v>
      </c>
      <c r="R8" s="528">
        <f t="shared" si="1"/>
        <v>0</v>
      </c>
      <c r="S8" s="3"/>
    </row>
    <row r="9" spans="1:19" ht="19.5" customHeight="1" x14ac:dyDescent="0.25">
      <c r="A9" s="5">
        <v>4</v>
      </c>
      <c r="B9" s="515"/>
      <c r="C9" s="515"/>
      <c r="D9" s="515"/>
      <c r="E9" s="515"/>
      <c r="F9" s="515"/>
      <c r="G9" s="515"/>
      <c r="H9" s="515"/>
      <c r="I9" s="515"/>
      <c r="J9" s="515"/>
      <c r="K9" s="515"/>
      <c r="L9" s="515"/>
      <c r="M9" s="515"/>
      <c r="N9" s="515"/>
      <c r="O9" s="515"/>
      <c r="P9" s="515"/>
      <c r="Q9" s="528">
        <f t="shared" si="0"/>
        <v>0</v>
      </c>
      <c r="R9" s="528">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28">
        <f t="shared" si="0"/>
        <v>0</v>
      </c>
      <c r="R10" s="528">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28">
        <f t="shared" si="0"/>
        <v>0</v>
      </c>
      <c r="R11" s="528">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28">
        <f t="shared" si="0"/>
        <v>0</v>
      </c>
      <c r="R12" s="528">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28">
        <f t="shared" si="0"/>
        <v>0</v>
      </c>
      <c r="R13" s="528">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28">
        <f t="shared" si="0"/>
        <v>0</v>
      </c>
      <c r="R14" s="528">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28">
        <f t="shared" si="0"/>
        <v>0</v>
      </c>
      <c r="R15" s="528">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28">
        <f t="shared" si="0"/>
        <v>0</v>
      </c>
      <c r="R16" s="528">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28">
        <f t="shared" si="0"/>
        <v>0</v>
      </c>
      <c r="R17" s="528">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28">
        <f t="shared" si="0"/>
        <v>0</v>
      </c>
      <c r="R18" s="528">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28">
        <f t="shared" si="0"/>
        <v>0</v>
      </c>
      <c r="R19" s="528">
        <f t="shared" si="1"/>
        <v>0</v>
      </c>
      <c r="S19" s="3"/>
    </row>
    <row r="20" spans="1:20" ht="19.5" customHeight="1" x14ac:dyDescent="0.25">
      <c r="A20" s="429">
        <v>15</v>
      </c>
      <c r="B20" s="515"/>
      <c r="C20" s="515"/>
      <c r="D20" s="515"/>
      <c r="E20" s="515"/>
      <c r="F20" s="515"/>
      <c r="G20" s="515"/>
      <c r="H20" s="515"/>
      <c r="I20" s="515"/>
      <c r="J20" s="515"/>
      <c r="K20" s="515"/>
      <c r="L20" s="515"/>
      <c r="M20" s="515"/>
      <c r="N20" s="515"/>
      <c r="O20" s="515"/>
      <c r="P20" s="515"/>
      <c r="Q20" s="528">
        <f t="shared" si="0"/>
        <v>0</v>
      </c>
      <c r="R20" s="528">
        <f t="shared" si="1"/>
        <v>0</v>
      </c>
      <c r="S20" s="3"/>
    </row>
    <row r="21" spans="1:20" s="4" customFormat="1" ht="26.4" x14ac:dyDescent="0.25">
      <c r="A21" s="25" t="s">
        <v>16</v>
      </c>
      <c r="B21" s="508">
        <f t="shared" ref="B21:P21" si="2">SUM(B6:B20)</f>
        <v>0</v>
      </c>
      <c r="C21" s="505">
        <f t="shared" si="2"/>
        <v>0</v>
      </c>
      <c r="D21" s="505">
        <f t="shared" si="2"/>
        <v>0</v>
      </c>
      <c r="E21" s="505">
        <f t="shared" si="2"/>
        <v>0</v>
      </c>
      <c r="F21" s="505">
        <f t="shared" si="2"/>
        <v>0</v>
      </c>
      <c r="G21" s="505">
        <f t="shared" si="2"/>
        <v>0</v>
      </c>
      <c r="H21" s="505">
        <f t="shared" si="2"/>
        <v>0</v>
      </c>
      <c r="I21" s="505">
        <f t="shared" si="2"/>
        <v>0</v>
      </c>
      <c r="J21" s="505">
        <f t="shared" si="2"/>
        <v>0</v>
      </c>
      <c r="K21" s="505">
        <f t="shared" si="2"/>
        <v>0</v>
      </c>
      <c r="L21" s="505">
        <f t="shared" si="2"/>
        <v>0</v>
      </c>
      <c r="M21" s="505">
        <f t="shared" si="2"/>
        <v>0</v>
      </c>
      <c r="N21" s="505">
        <f t="shared" si="2"/>
        <v>0</v>
      </c>
      <c r="O21" s="505">
        <f t="shared" si="2"/>
        <v>0</v>
      </c>
      <c r="P21" s="505">
        <f t="shared" si="2"/>
        <v>0</v>
      </c>
      <c r="Q21" s="518">
        <f t="shared" si="0"/>
        <v>0</v>
      </c>
      <c r="R21" s="519">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28">
        <f t="shared" si="0"/>
        <v>0</v>
      </c>
      <c r="R22" s="528">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28">
        <f t="shared" si="0"/>
        <v>0</v>
      </c>
      <c r="R23" s="528">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28">
        <f t="shared" si="0"/>
        <v>0</v>
      </c>
      <c r="R24" s="528">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28">
        <f t="shared" si="0"/>
        <v>0</v>
      </c>
      <c r="R25" s="528">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28">
        <f t="shared" si="0"/>
        <v>0</v>
      </c>
      <c r="R26" s="528">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28">
        <f t="shared" si="0"/>
        <v>0</v>
      </c>
      <c r="R27" s="528">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28">
        <f t="shared" si="0"/>
        <v>0</v>
      </c>
      <c r="R28" s="528">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28">
        <f t="shared" si="0"/>
        <v>0</v>
      </c>
      <c r="R29" s="528">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28">
        <f t="shared" si="0"/>
        <v>0</v>
      </c>
      <c r="R30" s="528">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28">
        <f t="shared" si="0"/>
        <v>0</v>
      </c>
      <c r="R31" s="528">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28">
        <f t="shared" si="0"/>
        <v>0</v>
      </c>
      <c r="R32" s="528">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28">
        <f t="shared" si="0"/>
        <v>0</v>
      </c>
      <c r="R33" s="528">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28">
        <f t="shared" si="0"/>
        <v>0</v>
      </c>
      <c r="R34" s="528">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28">
        <f t="shared" si="0"/>
        <v>0</v>
      </c>
      <c r="R35" s="528">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28">
        <f t="shared" si="0"/>
        <v>0</v>
      </c>
      <c r="R36" s="528">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28">
        <f t="shared" si="0"/>
        <v>0</v>
      </c>
      <c r="R37" s="528">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summary'!B23</f>
        <v>0</v>
      </c>
      <c r="C41" s="503">
        <f>+'Monthly Spending Plan summary'!C23</f>
        <v>0</v>
      </c>
      <c r="D41" s="503">
        <f>+'Monthly Spending Plan summary'!D23</f>
        <v>0</v>
      </c>
      <c r="E41" s="503">
        <f>+'Monthly Spending Plan summary'!E23</f>
        <v>0</v>
      </c>
      <c r="F41" s="503">
        <f>+'Monthly Spending Plan summary'!F23</f>
        <v>0</v>
      </c>
      <c r="G41" s="503">
        <f>+'Monthly Spending Plan summary'!G23</f>
        <v>0</v>
      </c>
      <c r="H41" s="503">
        <f>+'Monthly Spending Plan summary'!H23</f>
        <v>0</v>
      </c>
      <c r="I41" s="503">
        <f>+'Monthly Spending Plan summary'!I23</f>
        <v>0</v>
      </c>
      <c r="J41" s="503">
        <f>+'Monthly Spending Plan summary'!J23</f>
        <v>0</v>
      </c>
      <c r="K41" s="503">
        <f>+'Monthly Spending Plan summary'!K23</f>
        <v>0</v>
      </c>
      <c r="L41" s="503">
        <f>+'Monthly Spending Plan summary'!L23</f>
        <v>0</v>
      </c>
      <c r="M41" s="503">
        <f>+'Monthly Spending Plan summary'!M23</f>
        <v>0</v>
      </c>
      <c r="N41" s="503">
        <f>+'Monthly Spending Plan summary'!N23</f>
        <v>0</v>
      </c>
      <c r="O41" s="503">
        <f>+'Monthly Spending Plan summary'!O23</f>
        <v>0</v>
      </c>
      <c r="P41" s="503">
        <f>+'Monthly Spending Plan summary'!P23</f>
        <v>0</v>
      </c>
      <c r="Q41" s="503">
        <f>+'Monthly Spending Plan summary'!Q23</f>
        <v>0</v>
      </c>
      <c r="R41" s="503">
        <f>+'Monthly Spending Plan summary'!R23</f>
        <v>0</v>
      </c>
      <c r="S41" s="3"/>
    </row>
    <row r="42" spans="1:19" ht="26.4" x14ac:dyDescent="0.25">
      <c r="A42" s="22" t="s">
        <v>50</v>
      </c>
      <c r="B42" s="503">
        <f>+'Actual summary'!B23</f>
        <v>0</v>
      </c>
      <c r="C42" s="503">
        <f>+'Actual summary'!C23</f>
        <v>0</v>
      </c>
      <c r="D42" s="503">
        <f>+'Actual summary'!D23</f>
        <v>0</v>
      </c>
      <c r="E42" s="503">
        <f>+'Actual summary'!E23</f>
        <v>0</v>
      </c>
      <c r="F42" s="503">
        <f>+'Actual summary'!F23</f>
        <v>0</v>
      </c>
      <c r="G42" s="503">
        <f>+'Actual summary'!G23</f>
        <v>0</v>
      </c>
      <c r="H42" s="503">
        <f>+'Actual summary'!H23</f>
        <v>0</v>
      </c>
      <c r="I42" s="503">
        <f>+'Actual summary'!I23</f>
        <v>0</v>
      </c>
      <c r="J42" s="503">
        <f>+'Actual summary'!J23</f>
        <v>0</v>
      </c>
      <c r="K42" s="503">
        <f>+'Actual summary'!K23</f>
        <v>0</v>
      </c>
      <c r="L42" s="503">
        <f>+'Actual summary'!L23</f>
        <v>0</v>
      </c>
      <c r="M42" s="503">
        <f>+'Actual summary'!M23</f>
        <v>0</v>
      </c>
      <c r="N42" s="503">
        <f>+'Actual summary'!N23</f>
        <v>0</v>
      </c>
      <c r="O42" s="503">
        <f>+'Actual summary'!O23</f>
        <v>0</v>
      </c>
      <c r="P42" s="503">
        <f>+'Actual summary'!P23</f>
        <v>0</v>
      </c>
      <c r="Q42" s="503">
        <f>+'Actual summary'!Q23</f>
        <v>0</v>
      </c>
      <c r="R42" s="503">
        <f>+'Actual summary'!R23</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8.75" customHeight="1" x14ac:dyDescent="0.25">
      <c r="A46" s="22" t="s">
        <v>18</v>
      </c>
      <c r="B46" s="22"/>
      <c r="C46" s="27" t="s">
        <v>21</v>
      </c>
      <c r="D46" s="28"/>
      <c r="E46" s="511">
        <f>+B38</f>
        <v>0</v>
      </c>
      <c r="F46" s="3"/>
      <c r="G46" s="27" t="s">
        <v>21</v>
      </c>
      <c r="H46" s="28"/>
      <c r="I46" s="513">
        <f>+Feb!M46</f>
        <v>0</v>
      </c>
      <c r="J46" s="3"/>
      <c r="K46" s="39" t="s">
        <v>21</v>
      </c>
      <c r="L46" s="37"/>
      <c r="M46" s="513">
        <f>+B42</f>
        <v>0</v>
      </c>
      <c r="N46" s="3"/>
      <c r="O46" s="3"/>
      <c r="P46" s="3"/>
      <c r="Q46" s="3"/>
      <c r="R46" s="3"/>
      <c r="S46" s="3"/>
    </row>
    <row r="47" spans="1:19" ht="18.75" customHeight="1" x14ac:dyDescent="0.3">
      <c r="A47" s="22" t="s">
        <v>19</v>
      </c>
      <c r="B47" s="22"/>
      <c r="C47" s="30" t="s">
        <v>22</v>
      </c>
      <c r="D47" s="31"/>
      <c r="E47" s="512">
        <f>+Q38</f>
        <v>0</v>
      </c>
      <c r="F47" s="20" t="s">
        <v>55</v>
      </c>
      <c r="G47" s="30" t="s">
        <v>22</v>
      </c>
      <c r="H47" s="31"/>
      <c r="I47" s="514">
        <f>+Feb!M47</f>
        <v>0</v>
      </c>
      <c r="J47" s="20" t="s">
        <v>54</v>
      </c>
      <c r="K47" s="42" t="s">
        <v>22</v>
      </c>
      <c r="L47" s="21"/>
      <c r="M47" s="514">
        <f>+Q42</f>
        <v>0</v>
      </c>
      <c r="N47" s="3"/>
      <c r="O47" s="3"/>
      <c r="P47" s="3"/>
      <c r="Q47" s="3"/>
      <c r="R47" s="3"/>
      <c r="S47" s="3"/>
    </row>
    <row r="48" spans="1:19" ht="18.7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34" right="0.26" top="0.56000000000000005" bottom="0.45" header="0.22" footer="0.16"/>
  <pageSetup paperSize="9" scale="75"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activeCell="B4" sqref="B4"/>
      <selection pane="topRight" activeCell="B4" sqref="B4"/>
      <selection pane="bottomLeft" activeCell="B4" sqref="B4"/>
      <selection pane="bottomRight" activeCell="B6" sqref="B6"/>
    </sheetView>
  </sheetViews>
  <sheetFormatPr defaultRowHeight="13.2" x14ac:dyDescent="0.25"/>
  <cols>
    <col min="1" max="1" width="13.6640625" style="2" customWidth="1"/>
    <col min="2" max="2" width="16.33203125" customWidth="1"/>
    <col min="3" max="9" width="14.44140625" customWidth="1"/>
    <col min="10" max="10" width="13.5546875" customWidth="1"/>
    <col min="11" max="15" width="13" customWidth="1"/>
    <col min="16" max="18" width="13.5546875" customWidth="1"/>
  </cols>
  <sheetData>
    <row r="1" spans="1:19" s="44" customFormat="1" ht="17.399999999999999" x14ac:dyDescent="0.3">
      <c r="A1" s="19" t="s">
        <v>1</v>
      </c>
      <c r="B1" s="19" t="s">
        <v>44</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6.4" x14ac:dyDescent="0.25">
      <c r="A4" s="22" t="s">
        <v>15</v>
      </c>
      <c r="B4" s="503">
        <f>+'Monthly Spending Plan summary'!B9</f>
        <v>0</v>
      </c>
      <c r="C4" s="504">
        <f>+'Monthly Spending Plan summary'!C9</f>
        <v>0</v>
      </c>
      <c r="D4" s="504">
        <f>+'Monthly Spending Plan summary'!D9</f>
        <v>0</v>
      </c>
      <c r="E4" s="504">
        <f>+'Monthly Spending Plan summary'!E9</f>
        <v>0</v>
      </c>
      <c r="F4" s="504">
        <f>+'Monthly Spending Plan summary'!F9</f>
        <v>0</v>
      </c>
      <c r="G4" s="504">
        <f>+'Monthly Spending Plan summary'!G9</f>
        <v>0</v>
      </c>
      <c r="H4" s="504">
        <f>+'Monthly Spending Plan summary'!H9</f>
        <v>0</v>
      </c>
      <c r="I4" s="504">
        <f>+'Monthly Spending Plan summary'!I9</f>
        <v>0</v>
      </c>
      <c r="J4" s="504">
        <f>+'Monthly Spending Plan summary'!J9</f>
        <v>0</v>
      </c>
      <c r="K4" s="504">
        <f>+'Monthly Spending Plan summary'!K9</f>
        <v>0</v>
      </c>
      <c r="L4" s="504">
        <f>+'Monthly Spending Plan summary'!L9</f>
        <v>0</v>
      </c>
      <c r="M4" s="504">
        <f>+'Monthly Spending Plan summary'!M9</f>
        <v>0</v>
      </c>
      <c r="N4" s="504">
        <f>+'Monthly Spending Plan summary'!N9</f>
        <v>0</v>
      </c>
      <c r="O4" s="504">
        <f>+'Monthly Spending Plan summary'!O9</f>
        <v>0</v>
      </c>
      <c r="P4" s="504">
        <f>+'Monthly Spending Plan summary'!P9</f>
        <v>0</v>
      </c>
      <c r="Q4" s="504">
        <f>SUM(C4:P4)</f>
        <v>0</v>
      </c>
      <c r="R4" s="51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515"/>
      <c r="C7" s="515"/>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515"/>
      <c r="C9" s="515"/>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17">
        <f t="shared" si="0"/>
        <v>0</v>
      </c>
      <c r="R19" s="517">
        <f t="shared" si="1"/>
        <v>0</v>
      </c>
      <c r="S19" s="3"/>
    </row>
    <row r="20" spans="1:20" ht="19.5" customHeight="1" x14ac:dyDescent="0.25">
      <c r="A20" s="5">
        <v>15</v>
      </c>
      <c r="B20" s="515"/>
      <c r="C20" s="515"/>
      <c r="D20" s="515"/>
      <c r="E20" s="515"/>
      <c r="F20" s="515"/>
      <c r="G20" s="515"/>
      <c r="H20" s="515"/>
      <c r="I20" s="515"/>
      <c r="J20" s="515"/>
      <c r="K20" s="515"/>
      <c r="L20" s="515"/>
      <c r="M20" s="515"/>
      <c r="N20" s="515"/>
      <c r="O20" s="515"/>
      <c r="P20" s="515"/>
      <c r="Q20" s="517">
        <f t="shared" si="0"/>
        <v>0</v>
      </c>
      <c r="R20" s="517">
        <f t="shared" si="1"/>
        <v>0</v>
      </c>
      <c r="S20" s="3"/>
    </row>
    <row r="21" spans="1:20" s="4" customFormat="1" ht="26.4" x14ac:dyDescent="0.25">
      <c r="A21" s="25" t="s">
        <v>16</v>
      </c>
      <c r="B21" s="426">
        <f>SUM(B6:B20)</f>
        <v>0</v>
      </c>
      <c r="C21" s="427">
        <f t="shared" ref="C21:P21" si="2">SUM(C6:C20)</f>
        <v>0</v>
      </c>
      <c r="D21" s="427">
        <f t="shared" si="2"/>
        <v>0</v>
      </c>
      <c r="E21" s="427">
        <f t="shared" si="2"/>
        <v>0</v>
      </c>
      <c r="F21" s="427">
        <f t="shared" si="2"/>
        <v>0</v>
      </c>
      <c r="G21" s="427">
        <f t="shared" si="2"/>
        <v>0</v>
      </c>
      <c r="H21" s="427">
        <f t="shared" si="2"/>
        <v>0</v>
      </c>
      <c r="I21" s="427">
        <f t="shared" si="2"/>
        <v>0</v>
      </c>
      <c r="J21" s="427">
        <f t="shared" si="2"/>
        <v>0</v>
      </c>
      <c r="K21" s="427">
        <f t="shared" si="2"/>
        <v>0</v>
      </c>
      <c r="L21" s="427">
        <f t="shared" si="2"/>
        <v>0</v>
      </c>
      <c r="M21" s="427">
        <f t="shared" si="2"/>
        <v>0</v>
      </c>
      <c r="N21" s="427">
        <f t="shared" si="2"/>
        <v>0</v>
      </c>
      <c r="O21" s="427">
        <f t="shared" si="2"/>
        <v>0</v>
      </c>
      <c r="P21" s="427">
        <f t="shared" si="2"/>
        <v>0</v>
      </c>
      <c r="Q21" s="518">
        <f t="shared" si="0"/>
        <v>0</v>
      </c>
      <c r="R21" s="517">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17">
        <f t="shared" si="0"/>
        <v>0</v>
      </c>
      <c r="R22" s="517">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summary'!B24</f>
        <v>0</v>
      </c>
      <c r="C41" s="503">
        <f>+'Monthly Spending Plan summary'!C24</f>
        <v>0</v>
      </c>
      <c r="D41" s="503">
        <f>+'Monthly Spending Plan summary'!D24</f>
        <v>0</v>
      </c>
      <c r="E41" s="503">
        <f>+'Monthly Spending Plan summary'!E24</f>
        <v>0</v>
      </c>
      <c r="F41" s="503">
        <f>+'Monthly Spending Plan summary'!F24</f>
        <v>0</v>
      </c>
      <c r="G41" s="503">
        <f>+'Monthly Spending Plan summary'!G24</f>
        <v>0</v>
      </c>
      <c r="H41" s="503">
        <f>+'Monthly Spending Plan summary'!H24</f>
        <v>0</v>
      </c>
      <c r="I41" s="503">
        <f>+'Monthly Spending Plan summary'!I24</f>
        <v>0</v>
      </c>
      <c r="J41" s="503">
        <f>+'Monthly Spending Plan summary'!J24</f>
        <v>0</v>
      </c>
      <c r="K41" s="503">
        <f>+'Monthly Spending Plan summary'!K24</f>
        <v>0</v>
      </c>
      <c r="L41" s="503">
        <f>+'Monthly Spending Plan summary'!L24</f>
        <v>0</v>
      </c>
      <c r="M41" s="503">
        <f>+'Monthly Spending Plan summary'!M24</f>
        <v>0</v>
      </c>
      <c r="N41" s="503">
        <f>+'Monthly Spending Plan summary'!N24</f>
        <v>0</v>
      </c>
      <c r="O41" s="503">
        <f>+'Monthly Spending Plan summary'!O24</f>
        <v>0</v>
      </c>
      <c r="P41" s="503">
        <f>+'Monthly Spending Plan summary'!P24</f>
        <v>0</v>
      </c>
      <c r="Q41" s="503">
        <f>+'Monthly Spending Plan summary'!Q24</f>
        <v>0</v>
      </c>
      <c r="R41" s="503">
        <f>+'Monthly Spending Plan summary'!R24</f>
        <v>0</v>
      </c>
      <c r="S41" s="3"/>
    </row>
    <row r="42" spans="1:19" ht="26.4" x14ac:dyDescent="0.25">
      <c r="A42" s="22" t="s">
        <v>50</v>
      </c>
      <c r="B42" s="503">
        <f>+'Actual summary'!B24</f>
        <v>0</v>
      </c>
      <c r="C42" s="503">
        <f>+'Actual summary'!C24</f>
        <v>0</v>
      </c>
      <c r="D42" s="503">
        <f>+'Actual summary'!D24</f>
        <v>0</v>
      </c>
      <c r="E42" s="503">
        <f>+'Actual summary'!E24</f>
        <v>0</v>
      </c>
      <c r="F42" s="503">
        <f>+'Actual summary'!F24</f>
        <v>0</v>
      </c>
      <c r="G42" s="503">
        <f>+'Actual summary'!G24</f>
        <v>0</v>
      </c>
      <c r="H42" s="503">
        <f>+'Actual summary'!H24</f>
        <v>0</v>
      </c>
      <c r="I42" s="503">
        <f>+'Actual summary'!I24</f>
        <v>0</v>
      </c>
      <c r="J42" s="503">
        <f>+'Actual summary'!J24</f>
        <v>0</v>
      </c>
      <c r="K42" s="503">
        <f>+'Actual summary'!K24</f>
        <v>0</v>
      </c>
      <c r="L42" s="503">
        <f>+'Actual summary'!L24</f>
        <v>0</v>
      </c>
      <c r="M42" s="503">
        <f>+'Actual summary'!M24</f>
        <v>0</v>
      </c>
      <c r="N42" s="503">
        <f>+'Actual summary'!N24</f>
        <v>0</v>
      </c>
      <c r="O42" s="503">
        <f>+'Actual summary'!O24</f>
        <v>0</v>
      </c>
      <c r="P42" s="503">
        <f>+'Actual summary'!P24</f>
        <v>0</v>
      </c>
      <c r="Q42" s="503">
        <f>+'Actual summary'!Q24</f>
        <v>0</v>
      </c>
      <c r="R42" s="503">
        <f>+'Actual summary'!R24</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+Mar!M46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+Mar!M47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ht="19.5" customHeight="1"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5" right="0.28999999999999998" top="0.56000000000000005" bottom="0.45" header="0.3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4" activePane="bottomRight" state="frozen"/>
      <selection pane="topRight" activeCell="B1" sqref="B1"/>
      <selection pane="bottomLeft" activeCell="A4" sqref="A4"/>
      <selection pane="bottomRight" activeCell="B6" sqref="B6"/>
    </sheetView>
  </sheetViews>
  <sheetFormatPr defaultRowHeight="13.2" x14ac:dyDescent="0.25"/>
  <cols>
    <col min="1" max="1" width="13.6640625" style="2" customWidth="1"/>
    <col min="2" max="2" width="16.33203125" customWidth="1"/>
    <col min="3" max="9" width="14" customWidth="1"/>
    <col min="10" max="18" width="13" customWidth="1"/>
  </cols>
  <sheetData>
    <row r="1" spans="1:19" s="44" customFormat="1" ht="17.399999999999999" x14ac:dyDescent="0.3">
      <c r="A1" s="19" t="s">
        <v>1</v>
      </c>
      <c r="B1" s="19" t="s">
        <v>43</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6.4" x14ac:dyDescent="0.25">
      <c r="A4" s="22" t="s">
        <v>15</v>
      </c>
      <c r="B4" s="503">
        <f>+'Monthly Spending Plan summary'!B10</f>
        <v>0</v>
      </c>
      <c r="C4" s="503">
        <f>+'Monthly Spending Plan summary'!C10</f>
        <v>0</v>
      </c>
      <c r="D4" s="503">
        <f>+'Monthly Spending Plan summary'!D10</f>
        <v>0</v>
      </c>
      <c r="E4" s="503">
        <f>+'Monthly Spending Plan summary'!E10</f>
        <v>0</v>
      </c>
      <c r="F4" s="503">
        <f>+'Monthly Spending Plan summary'!F10</f>
        <v>0</v>
      </c>
      <c r="G4" s="503">
        <f>+'Monthly Spending Plan summary'!G10</f>
        <v>0</v>
      </c>
      <c r="H4" s="503">
        <f>+'Monthly Spending Plan summary'!H10</f>
        <v>0</v>
      </c>
      <c r="I4" s="503">
        <f>+'Monthly Spending Plan summary'!I10</f>
        <v>0</v>
      </c>
      <c r="J4" s="503">
        <f>+'Monthly Spending Plan summary'!J10</f>
        <v>0</v>
      </c>
      <c r="K4" s="503">
        <f>+'Monthly Spending Plan summary'!K10</f>
        <v>0</v>
      </c>
      <c r="L4" s="503">
        <f>+'Monthly Spending Plan summary'!L10</f>
        <v>0</v>
      </c>
      <c r="M4" s="503">
        <f>+'Monthly Spending Plan summary'!M10</f>
        <v>0</v>
      </c>
      <c r="N4" s="503">
        <f>+'Monthly Spending Plan summary'!N10</f>
        <v>0</v>
      </c>
      <c r="O4" s="503">
        <f>+'Monthly Spending Plan summary'!O10</f>
        <v>0</v>
      </c>
      <c r="P4" s="503">
        <f>+'Monthly Spending Plan summary'!P10</f>
        <v>0</v>
      </c>
      <c r="Q4" s="504">
        <f>SUM(C4:P4)</f>
        <v>0</v>
      </c>
      <c r="R4" s="516">
        <f>+B4-Q4</f>
        <v>0</v>
      </c>
      <c r="S4" s="23"/>
    </row>
    <row r="5" spans="1:19" x14ac:dyDescent="0.25">
      <c r="A5" s="5" t="s">
        <v>0</v>
      </c>
      <c r="B5" s="35"/>
      <c r="C5" s="24"/>
      <c r="D5" s="24"/>
      <c r="E5" s="24"/>
      <c r="F5" s="24"/>
      <c r="G5" s="24"/>
      <c r="H5" s="24"/>
      <c r="I5" s="24"/>
      <c r="J5" s="24"/>
      <c r="K5" s="24"/>
      <c r="L5" s="24"/>
      <c r="M5" s="24"/>
      <c r="N5" s="24"/>
      <c r="O5" s="24"/>
      <c r="P5" s="24"/>
      <c r="Q5" s="521"/>
      <c r="R5" s="521"/>
      <c r="S5" s="3"/>
    </row>
    <row r="6" spans="1:19" ht="20.25" customHeight="1" x14ac:dyDescent="0.25">
      <c r="A6" s="5">
        <v>1</v>
      </c>
      <c r="B6" s="515"/>
      <c r="C6" s="515"/>
      <c r="D6" s="515"/>
      <c r="E6" s="515"/>
      <c r="F6" s="515"/>
      <c r="G6" s="515"/>
      <c r="H6" s="515"/>
      <c r="I6" s="515"/>
      <c r="J6" s="515"/>
      <c r="K6" s="515"/>
      <c r="L6" s="515"/>
      <c r="M6" s="515"/>
      <c r="N6" s="515"/>
      <c r="O6" s="515"/>
      <c r="P6" s="515"/>
      <c r="Q6" s="522">
        <f t="shared" ref="Q6:Q37" si="0">SUM(C6:P6)</f>
        <v>0</v>
      </c>
      <c r="R6" s="522">
        <f t="shared" ref="R6:R37" si="1">+B6-Q6</f>
        <v>0</v>
      </c>
      <c r="S6" s="3"/>
    </row>
    <row r="7" spans="1:19" ht="20.25" customHeight="1" x14ac:dyDescent="0.25">
      <c r="A7" s="5">
        <v>2</v>
      </c>
      <c r="B7" s="515"/>
      <c r="C7" s="515"/>
      <c r="D7" s="515"/>
      <c r="E7" s="515"/>
      <c r="F7" s="515"/>
      <c r="G7" s="515"/>
      <c r="H7" s="515"/>
      <c r="I7" s="515"/>
      <c r="J7" s="515"/>
      <c r="K7" s="515"/>
      <c r="L7" s="515"/>
      <c r="M7" s="515"/>
      <c r="N7" s="515"/>
      <c r="O7" s="515"/>
      <c r="P7" s="515"/>
      <c r="Q7" s="522">
        <f t="shared" si="0"/>
        <v>0</v>
      </c>
      <c r="R7" s="522">
        <f t="shared" si="1"/>
        <v>0</v>
      </c>
      <c r="S7" s="3"/>
    </row>
    <row r="8" spans="1:19" ht="20.25" customHeight="1" x14ac:dyDescent="0.25">
      <c r="A8" s="5">
        <v>3</v>
      </c>
      <c r="B8" s="515"/>
      <c r="C8" s="515"/>
      <c r="D8" s="515"/>
      <c r="E8" s="515"/>
      <c r="F8" s="515"/>
      <c r="G8" s="515"/>
      <c r="H8" s="515"/>
      <c r="I8" s="515"/>
      <c r="J8" s="515"/>
      <c r="K8" s="515"/>
      <c r="L8" s="515"/>
      <c r="M8" s="515"/>
      <c r="N8" s="515"/>
      <c r="O8" s="515"/>
      <c r="P8" s="515"/>
      <c r="Q8" s="522">
        <f t="shared" si="0"/>
        <v>0</v>
      </c>
      <c r="R8" s="522">
        <f t="shared" si="1"/>
        <v>0</v>
      </c>
      <c r="S8" s="3"/>
    </row>
    <row r="9" spans="1:19" ht="20.25" customHeight="1" x14ac:dyDescent="0.25">
      <c r="A9" s="5">
        <v>4</v>
      </c>
      <c r="B9" s="515"/>
      <c r="C9" s="515"/>
      <c r="D9" s="515"/>
      <c r="E9" s="515"/>
      <c r="F9" s="515"/>
      <c r="G9" s="515"/>
      <c r="H9" s="515"/>
      <c r="I9" s="515"/>
      <c r="J9" s="515"/>
      <c r="K9" s="515"/>
      <c r="L9" s="515"/>
      <c r="M9" s="515"/>
      <c r="N9" s="515"/>
      <c r="O9" s="515"/>
      <c r="P9" s="515"/>
      <c r="Q9" s="522">
        <f t="shared" si="0"/>
        <v>0</v>
      </c>
      <c r="R9" s="522">
        <f t="shared" si="1"/>
        <v>0</v>
      </c>
      <c r="S9" s="3"/>
    </row>
    <row r="10" spans="1:19" ht="20.25" customHeight="1" x14ac:dyDescent="0.25">
      <c r="A10" s="5">
        <v>5</v>
      </c>
      <c r="B10" s="515"/>
      <c r="C10" s="515"/>
      <c r="D10" s="515"/>
      <c r="E10" s="515"/>
      <c r="F10" s="515"/>
      <c r="G10" s="515"/>
      <c r="H10" s="515"/>
      <c r="I10" s="515"/>
      <c r="J10" s="515"/>
      <c r="K10" s="515"/>
      <c r="L10" s="515"/>
      <c r="M10" s="515"/>
      <c r="N10" s="515"/>
      <c r="O10" s="515"/>
      <c r="P10" s="515"/>
      <c r="Q10" s="522">
        <f t="shared" si="0"/>
        <v>0</v>
      </c>
      <c r="R10" s="522">
        <f t="shared" si="1"/>
        <v>0</v>
      </c>
      <c r="S10" s="3"/>
    </row>
    <row r="11" spans="1:19" ht="20.25" customHeight="1" x14ac:dyDescent="0.25">
      <c r="A11" s="5">
        <v>6</v>
      </c>
      <c r="B11" s="515"/>
      <c r="C11" s="515"/>
      <c r="D11" s="515"/>
      <c r="E11" s="515"/>
      <c r="F11" s="515"/>
      <c r="G11" s="515"/>
      <c r="H11" s="515"/>
      <c r="I11" s="515"/>
      <c r="J11" s="515"/>
      <c r="K11" s="515"/>
      <c r="L11" s="515"/>
      <c r="M11" s="515"/>
      <c r="N11" s="515"/>
      <c r="O11" s="515"/>
      <c r="P11" s="515"/>
      <c r="Q11" s="522">
        <f t="shared" si="0"/>
        <v>0</v>
      </c>
      <c r="R11" s="522">
        <f t="shared" si="1"/>
        <v>0</v>
      </c>
      <c r="S11" s="3"/>
    </row>
    <row r="12" spans="1:19" ht="20.25" customHeight="1" x14ac:dyDescent="0.25">
      <c r="A12" s="5">
        <v>7</v>
      </c>
      <c r="B12" s="515"/>
      <c r="C12" s="515"/>
      <c r="D12" s="515"/>
      <c r="E12" s="515"/>
      <c r="F12" s="515"/>
      <c r="G12" s="515"/>
      <c r="H12" s="515"/>
      <c r="I12" s="515"/>
      <c r="J12" s="515"/>
      <c r="K12" s="515"/>
      <c r="L12" s="515"/>
      <c r="M12" s="515"/>
      <c r="N12" s="515"/>
      <c r="O12" s="515"/>
      <c r="P12" s="515"/>
      <c r="Q12" s="522">
        <f t="shared" si="0"/>
        <v>0</v>
      </c>
      <c r="R12" s="522">
        <f t="shared" si="1"/>
        <v>0</v>
      </c>
      <c r="S12" s="3"/>
    </row>
    <row r="13" spans="1:19" ht="20.25" customHeight="1" x14ac:dyDescent="0.25">
      <c r="A13" s="5">
        <v>8</v>
      </c>
      <c r="B13" s="515"/>
      <c r="C13" s="515"/>
      <c r="D13" s="515"/>
      <c r="E13" s="515"/>
      <c r="F13" s="515"/>
      <c r="G13" s="515"/>
      <c r="H13" s="515"/>
      <c r="I13" s="515"/>
      <c r="J13" s="515"/>
      <c r="K13" s="515"/>
      <c r="L13" s="515"/>
      <c r="M13" s="515"/>
      <c r="N13" s="515"/>
      <c r="O13" s="515"/>
      <c r="P13" s="515"/>
      <c r="Q13" s="522">
        <f t="shared" si="0"/>
        <v>0</v>
      </c>
      <c r="R13" s="522">
        <f t="shared" si="1"/>
        <v>0</v>
      </c>
      <c r="S13" s="3"/>
    </row>
    <row r="14" spans="1:19" ht="20.25" customHeight="1" x14ac:dyDescent="0.25">
      <c r="A14" s="5">
        <v>9</v>
      </c>
      <c r="B14" s="515"/>
      <c r="C14" s="515"/>
      <c r="D14" s="515"/>
      <c r="E14" s="515"/>
      <c r="F14" s="515"/>
      <c r="G14" s="515"/>
      <c r="H14" s="515"/>
      <c r="I14" s="515"/>
      <c r="J14" s="515"/>
      <c r="K14" s="515"/>
      <c r="L14" s="515"/>
      <c r="M14" s="515"/>
      <c r="N14" s="515"/>
      <c r="O14" s="515"/>
      <c r="P14" s="515"/>
      <c r="Q14" s="522">
        <f t="shared" si="0"/>
        <v>0</v>
      </c>
      <c r="R14" s="522">
        <f t="shared" si="1"/>
        <v>0</v>
      </c>
      <c r="S14" s="3"/>
    </row>
    <row r="15" spans="1:19" ht="20.25" customHeight="1" x14ac:dyDescent="0.25">
      <c r="A15" s="5">
        <v>10</v>
      </c>
      <c r="B15" s="515"/>
      <c r="C15" s="515"/>
      <c r="D15" s="515"/>
      <c r="E15" s="515"/>
      <c r="F15" s="515"/>
      <c r="G15" s="515"/>
      <c r="H15" s="515"/>
      <c r="I15" s="515"/>
      <c r="J15" s="515"/>
      <c r="K15" s="515"/>
      <c r="L15" s="515"/>
      <c r="M15" s="515"/>
      <c r="N15" s="515"/>
      <c r="O15" s="515"/>
      <c r="P15" s="515"/>
      <c r="Q15" s="522">
        <f t="shared" si="0"/>
        <v>0</v>
      </c>
      <c r="R15" s="522">
        <f t="shared" si="1"/>
        <v>0</v>
      </c>
      <c r="S15" s="3"/>
    </row>
    <row r="16" spans="1:19" ht="20.25" customHeight="1" x14ac:dyDescent="0.25">
      <c r="A16" s="5">
        <v>11</v>
      </c>
      <c r="B16" s="515"/>
      <c r="C16" s="515"/>
      <c r="D16" s="515"/>
      <c r="E16" s="515"/>
      <c r="F16" s="515"/>
      <c r="G16" s="515"/>
      <c r="H16" s="515"/>
      <c r="I16" s="515"/>
      <c r="J16" s="515"/>
      <c r="K16" s="515"/>
      <c r="L16" s="515"/>
      <c r="M16" s="515"/>
      <c r="N16" s="515"/>
      <c r="O16" s="515"/>
      <c r="P16" s="515"/>
      <c r="Q16" s="522">
        <f t="shared" si="0"/>
        <v>0</v>
      </c>
      <c r="R16" s="522">
        <f t="shared" si="1"/>
        <v>0</v>
      </c>
      <c r="S16" s="3"/>
    </row>
    <row r="17" spans="1:20" ht="20.25" customHeight="1" x14ac:dyDescent="0.25">
      <c r="A17" s="5">
        <v>12</v>
      </c>
      <c r="B17" s="515"/>
      <c r="C17" s="515"/>
      <c r="D17" s="515"/>
      <c r="E17" s="515"/>
      <c r="F17" s="515"/>
      <c r="G17" s="515"/>
      <c r="H17" s="515"/>
      <c r="I17" s="515"/>
      <c r="J17" s="515"/>
      <c r="K17" s="515"/>
      <c r="L17" s="515"/>
      <c r="M17" s="515"/>
      <c r="N17" s="515"/>
      <c r="O17" s="515"/>
      <c r="P17" s="515"/>
      <c r="Q17" s="522">
        <f t="shared" si="0"/>
        <v>0</v>
      </c>
      <c r="R17" s="522">
        <f t="shared" si="1"/>
        <v>0</v>
      </c>
      <c r="S17" s="3"/>
    </row>
    <row r="18" spans="1:20" ht="20.25" customHeight="1" x14ac:dyDescent="0.25">
      <c r="A18" s="5">
        <v>13</v>
      </c>
      <c r="B18" s="515"/>
      <c r="C18" s="515"/>
      <c r="D18" s="515"/>
      <c r="E18" s="515"/>
      <c r="F18" s="515"/>
      <c r="G18" s="515"/>
      <c r="H18" s="515"/>
      <c r="I18" s="515"/>
      <c r="J18" s="515"/>
      <c r="K18" s="515"/>
      <c r="L18" s="515"/>
      <c r="M18" s="515"/>
      <c r="N18" s="515"/>
      <c r="O18" s="515"/>
      <c r="P18" s="515"/>
      <c r="Q18" s="522">
        <f t="shared" si="0"/>
        <v>0</v>
      </c>
      <c r="R18" s="522">
        <f t="shared" si="1"/>
        <v>0</v>
      </c>
      <c r="S18" s="3"/>
    </row>
    <row r="19" spans="1:20" ht="20.25" customHeight="1" x14ac:dyDescent="0.25">
      <c r="A19" s="5">
        <v>14</v>
      </c>
      <c r="B19" s="515"/>
      <c r="C19" s="515"/>
      <c r="D19" s="515"/>
      <c r="E19" s="515"/>
      <c r="F19" s="515"/>
      <c r="G19" s="515"/>
      <c r="H19" s="515"/>
      <c r="I19" s="515"/>
      <c r="J19" s="515"/>
      <c r="K19" s="515"/>
      <c r="L19" s="515"/>
      <c r="M19" s="515"/>
      <c r="N19" s="515"/>
      <c r="O19" s="515"/>
      <c r="P19" s="515"/>
      <c r="Q19" s="522">
        <f t="shared" si="0"/>
        <v>0</v>
      </c>
      <c r="R19" s="522">
        <f t="shared" si="1"/>
        <v>0</v>
      </c>
      <c r="S19" s="3"/>
    </row>
    <row r="20" spans="1:20" ht="20.25" customHeight="1" thickBot="1" x14ac:dyDescent="0.3">
      <c r="A20" s="5">
        <v>15</v>
      </c>
      <c r="B20" s="515"/>
      <c r="C20" s="515"/>
      <c r="D20" s="515"/>
      <c r="E20" s="515"/>
      <c r="F20" s="515"/>
      <c r="G20" s="515"/>
      <c r="H20" s="515"/>
      <c r="I20" s="515"/>
      <c r="J20" s="515"/>
      <c r="K20" s="515"/>
      <c r="L20" s="515"/>
      <c r="M20" s="515"/>
      <c r="N20" s="515"/>
      <c r="O20" s="515"/>
      <c r="P20" s="515"/>
      <c r="Q20" s="522">
        <f t="shared" si="0"/>
        <v>0</v>
      </c>
      <c r="R20" s="524">
        <f t="shared" si="1"/>
        <v>0</v>
      </c>
      <c r="S20" s="3"/>
    </row>
    <row r="21" spans="1:20" s="4" customFormat="1" ht="27" thickBot="1" x14ac:dyDescent="0.3">
      <c r="A21" s="25" t="s">
        <v>16</v>
      </c>
      <c r="B21" s="426">
        <f>SUM(B6:B20)</f>
        <v>0</v>
      </c>
      <c r="C21" s="427">
        <f t="shared" ref="C21:P21" si="2">SUM(C6:C20)</f>
        <v>0</v>
      </c>
      <c r="D21" s="427">
        <f t="shared" si="2"/>
        <v>0</v>
      </c>
      <c r="E21" s="427">
        <f t="shared" si="2"/>
        <v>0</v>
      </c>
      <c r="F21" s="427">
        <f t="shared" si="2"/>
        <v>0</v>
      </c>
      <c r="G21" s="427">
        <f t="shared" si="2"/>
        <v>0</v>
      </c>
      <c r="H21" s="427">
        <f t="shared" si="2"/>
        <v>0</v>
      </c>
      <c r="I21" s="427">
        <f t="shared" si="2"/>
        <v>0</v>
      </c>
      <c r="J21" s="427">
        <f t="shared" si="2"/>
        <v>0</v>
      </c>
      <c r="K21" s="427">
        <f t="shared" si="2"/>
        <v>0</v>
      </c>
      <c r="L21" s="427">
        <f t="shared" si="2"/>
        <v>0</v>
      </c>
      <c r="M21" s="427">
        <f t="shared" si="2"/>
        <v>0</v>
      </c>
      <c r="N21" s="427">
        <f t="shared" si="2"/>
        <v>0</v>
      </c>
      <c r="O21" s="427">
        <f t="shared" si="2"/>
        <v>0</v>
      </c>
      <c r="P21" s="427">
        <f t="shared" si="2"/>
        <v>0</v>
      </c>
      <c r="Q21" s="508">
        <f t="shared" si="0"/>
        <v>0</v>
      </c>
      <c r="R21" s="529">
        <f t="shared" si="1"/>
        <v>0</v>
      </c>
      <c r="S21" s="23"/>
      <c r="T21"/>
    </row>
    <row r="22" spans="1:20" ht="20.25" customHeight="1" x14ac:dyDescent="0.25">
      <c r="A22" s="5">
        <v>16</v>
      </c>
      <c r="B22" s="515"/>
      <c r="C22" s="515"/>
      <c r="D22" s="515"/>
      <c r="E22" s="515"/>
      <c r="F22" s="515"/>
      <c r="G22" s="515"/>
      <c r="H22" s="515"/>
      <c r="I22" s="515"/>
      <c r="J22" s="515"/>
      <c r="K22" s="515"/>
      <c r="L22" s="515"/>
      <c r="M22" s="515"/>
      <c r="N22" s="515"/>
      <c r="O22" s="515"/>
      <c r="P22" s="515"/>
      <c r="Q22" s="522">
        <f t="shared" si="0"/>
        <v>0</v>
      </c>
      <c r="R22" s="525">
        <f t="shared" si="1"/>
        <v>0</v>
      </c>
      <c r="S22" s="3"/>
    </row>
    <row r="23" spans="1:20" ht="20.25" customHeight="1" x14ac:dyDescent="0.25">
      <c r="A23" s="5">
        <v>17</v>
      </c>
      <c r="B23" s="515"/>
      <c r="C23" s="515"/>
      <c r="D23" s="515"/>
      <c r="E23" s="515"/>
      <c r="F23" s="515"/>
      <c r="G23" s="515"/>
      <c r="H23" s="515"/>
      <c r="I23" s="515"/>
      <c r="J23" s="515"/>
      <c r="K23" s="515"/>
      <c r="L23" s="515"/>
      <c r="M23" s="515"/>
      <c r="N23" s="515"/>
      <c r="O23" s="515"/>
      <c r="P23" s="515"/>
      <c r="Q23" s="522">
        <f t="shared" si="0"/>
        <v>0</v>
      </c>
      <c r="R23" s="522">
        <f t="shared" si="1"/>
        <v>0</v>
      </c>
      <c r="S23" s="3"/>
    </row>
    <row r="24" spans="1:20" ht="20.25" customHeight="1" x14ac:dyDescent="0.25">
      <c r="A24" s="5">
        <v>18</v>
      </c>
      <c r="B24" s="515"/>
      <c r="C24" s="515"/>
      <c r="D24" s="515"/>
      <c r="E24" s="515"/>
      <c r="F24" s="515"/>
      <c r="G24" s="515"/>
      <c r="H24" s="515"/>
      <c r="I24" s="515"/>
      <c r="J24" s="515"/>
      <c r="K24" s="515"/>
      <c r="L24" s="515"/>
      <c r="M24" s="515"/>
      <c r="N24" s="515"/>
      <c r="O24" s="515"/>
      <c r="P24" s="515"/>
      <c r="Q24" s="522">
        <f t="shared" si="0"/>
        <v>0</v>
      </c>
      <c r="R24" s="522">
        <f t="shared" si="1"/>
        <v>0</v>
      </c>
      <c r="S24" s="3"/>
    </row>
    <row r="25" spans="1:20" ht="20.25" customHeight="1" x14ac:dyDescent="0.25">
      <c r="A25" s="5">
        <v>19</v>
      </c>
      <c r="B25" s="515"/>
      <c r="C25" s="515"/>
      <c r="D25" s="515"/>
      <c r="E25" s="515"/>
      <c r="F25" s="515"/>
      <c r="G25" s="515"/>
      <c r="H25" s="515"/>
      <c r="I25" s="515"/>
      <c r="J25" s="515"/>
      <c r="K25" s="515"/>
      <c r="L25" s="515"/>
      <c r="M25" s="515"/>
      <c r="N25" s="515"/>
      <c r="O25" s="515"/>
      <c r="P25" s="515"/>
      <c r="Q25" s="522">
        <f t="shared" si="0"/>
        <v>0</v>
      </c>
      <c r="R25" s="522">
        <f t="shared" si="1"/>
        <v>0</v>
      </c>
      <c r="S25" s="3"/>
    </row>
    <row r="26" spans="1:20" ht="20.25" customHeight="1" x14ac:dyDescent="0.25">
      <c r="A26" s="5">
        <v>20</v>
      </c>
      <c r="B26" s="515"/>
      <c r="C26" s="515"/>
      <c r="D26" s="515"/>
      <c r="E26" s="515"/>
      <c r="F26" s="515"/>
      <c r="G26" s="515"/>
      <c r="H26" s="515"/>
      <c r="I26" s="515"/>
      <c r="J26" s="515"/>
      <c r="K26" s="515"/>
      <c r="L26" s="515"/>
      <c r="M26" s="515"/>
      <c r="N26" s="515"/>
      <c r="O26" s="515"/>
      <c r="P26" s="515"/>
      <c r="Q26" s="522">
        <f t="shared" si="0"/>
        <v>0</v>
      </c>
      <c r="R26" s="522">
        <f t="shared" si="1"/>
        <v>0</v>
      </c>
      <c r="S26" s="3"/>
    </row>
    <row r="27" spans="1:20" ht="20.25" customHeight="1" x14ac:dyDescent="0.25">
      <c r="A27" s="5">
        <v>21</v>
      </c>
      <c r="B27" s="515"/>
      <c r="C27" s="515"/>
      <c r="D27" s="515"/>
      <c r="E27" s="515"/>
      <c r="F27" s="515"/>
      <c r="G27" s="515"/>
      <c r="H27" s="515"/>
      <c r="I27" s="515"/>
      <c r="J27" s="515"/>
      <c r="K27" s="515"/>
      <c r="L27" s="515"/>
      <c r="M27" s="515"/>
      <c r="N27" s="515"/>
      <c r="O27" s="515"/>
      <c r="P27" s="515"/>
      <c r="Q27" s="522">
        <f t="shared" si="0"/>
        <v>0</v>
      </c>
      <c r="R27" s="522">
        <f t="shared" si="1"/>
        <v>0</v>
      </c>
      <c r="S27" s="3"/>
    </row>
    <row r="28" spans="1:20" ht="20.25" customHeight="1" x14ac:dyDescent="0.25">
      <c r="A28" s="5">
        <v>22</v>
      </c>
      <c r="B28" s="515"/>
      <c r="C28" s="515"/>
      <c r="D28" s="515"/>
      <c r="E28" s="515"/>
      <c r="F28" s="515"/>
      <c r="G28" s="515"/>
      <c r="H28" s="515"/>
      <c r="I28" s="515"/>
      <c r="J28" s="515"/>
      <c r="K28" s="515"/>
      <c r="L28" s="515"/>
      <c r="M28" s="515"/>
      <c r="N28" s="515"/>
      <c r="O28" s="515"/>
      <c r="P28" s="515"/>
      <c r="Q28" s="522">
        <f t="shared" si="0"/>
        <v>0</v>
      </c>
      <c r="R28" s="522">
        <f t="shared" si="1"/>
        <v>0</v>
      </c>
      <c r="S28" s="3"/>
    </row>
    <row r="29" spans="1:20" ht="20.25" customHeight="1" x14ac:dyDescent="0.25">
      <c r="A29" s="5">
        <v>23</v>
      </c>
      <c r="B29" s="515"/>
      <c r="C29" s="515"/>
      <c r="D29" s="515"/>
      <c r="E29" s="515"/>
      <c r="F29" s="515"/>
      <c r="G29" s="515"/>
      <c r="H29" s="515"/>
      <c r="I29" s="515"/>
      <c r="J29" s="515"/>
      <c r="K29" s="515"/>
      <c r="L29" s="515"/>
      <c r="M29" s="515"/>
      <c r="N29" s="515"/>
      <c r="O29" s="515"/>
      <c r="P29" s="515"/>
      <c r="Q29" s="522">
        <f t="shared" si="0"/>
        <v>0</v>
      </c>
      <c r="R29" s="522">
        <f t="shared" si="1"/>
        <v>0</v>
      </c>
      <c r="S29" s="3"/>
    </row>
    <row r="30" spans="1:20" ht="20.25" customHeight="1" x14ac:dyDescent="0.25">
      <c r="A30" s="5">
        <v>24</v>
      </c>
      <c r="B30" s="515"/>
      <c r="C30" s="515"/>
      <c r="D30" s="515"/>
      <c r="E30" s="515"/>
      <c r="F30" s="515"/>
      <c r="G30" s="515"/>
      <c r="H30" s="515"/>
      <c r="I30" s="515"/>
      <c r="J30" s="515"/>
      <c r="K30" s="515"/>
      <c r="L30" s="515"/>
      <c r="M30" s="515"/>
      <c r="N30" s="515"/>
      <c r="O30" s="515"/>
      <c r="P30" s="515"/>
      <c r="Q30" s="522">
        <f t="shared" si="0"/>
        <v>0</v>
      </c>
      <c r="R30" s="522">
        <f t="shared" si="1"/>
        <v>0</v>
      </c>
      <c r="S30" s="3"/>
    </row>
    <row r="31" spans="1:20" ht="20.25" customHeight="1" x14ac:dyDescent="0.25">
      <c r="A31" s="5">
        <v>25</v>
      </c>
      <c r="B31" s="515"/>
      <c r="C31" s="515"/>
      <c r="D31" s="515"/>
      <c r="E31" s="515"/>
      <c r="F31" s="515"/>
      <c r="G31" s="515"/>
      <c r="H31" s="515"/>
      <c r="I31" s="515"/>
      <c r="J31" s="515"/>
      <c r="K31" s="515"/>
      <c r="L31" s="515"/>
      <c r="M31" s="515"/>
      <c r="N31" s="515"/>
      <c r="O31" s="515"/>
      <c r="P31" s="515"/>
      <c r="Q31" s="522">
        <f t="shared" si="0"/>
        <v>0</v>
      </c>
      <c r="R31" s="522">
        <f t="shared" si="1"/>
        <v>0</v>
      </c>
      <c r="S31" s="3"/>
    </row>
    <row r="32" spans="1:20" ht="20.25" customHeight="1" x14ac:dyDescent="0.25">
      <c r="A32" s="5">
        <v>26</v>
      </c>
      <c r="B32" s="515"/>
      <c r="C32" s="515"/>
      <c r="D32" s="515"/>
      <c r="E32" s="515"/>
      <c r="F32" s="515"/>
      <c r="G32" s="515"/>
      <c r="H32" s="515"/>
      <c r="I32" s="515"/>
      <c r="J32" s="515"/>
      <c r="K32" s="515"/>
      <c r="L32" s="515"/>
      <c r="M32" s="515"/>
      <c r="N32" s="515"/>
      <c r="O32" s="515"/>
      <c r="P32" s="515"/>
      <c r="Q32" s="522">
        <f t="shared" si="0"/>
        <v>0</v>
      </c>
      <c r="R32" s="522">
        <f t="shared" si="1"/>
        <v>0</v>
      </c>
      <c r="S32" s="3"/>
    </row>
    <row r="33" spans="1:19" ht="20.25" customHeight="1" x14ac:dyDescent="0.25">
      <c r="A33" s="5">
        <v>27</v>
      </c>
      <c r="B33" s="515"/>
      <c r="C33" s="515"/>
      <c r="D33" s="515"/>
      <c r="E33" s="515"/>
      <c r="F33" s="515"/>
      <c r="G33" s="515"/>
      <c r="H33" s="515"/>
      <c r="I33" s="515"/>
      <c r="J33" s="515"/>
      <c r="K33" s="515"/>
      <c r="L33" s="515"/>
      <c r="M33" s="515"/>
      <c r="N33" s="515"/>
      <c r="O33" s="515"/>
      <c r="P33" s="515"/>
      <c r="Q33" s="522">
        <f t="shared" si="0"/>
        <v>0</v>
      </c>
      <c r="R33" s="522">
        <f t="shared" si="1"/>
        <v>0</v>
      </c>
      <c r="S33" s="3"/>
    </row>
    <row r="34" spans="1:19" ht="20.25" customHeight="1" x14ac:dyDescent="0.25">
      <c r="A34" s="5">
        <v>28</v>
      </c>
      <c r="B34" s="515"/>
      <c r="C34" s="515"/>
      <c r="D34" s="515"/>
      <c r="E34" s="515"/>
      <c r="F34" s="515"/>
      <c r="G34" s="515"/>
      <c r="H34" s="515"/>
      <c r="I34" s="515"/>
      <c r="J34" s="515"/>
      <c r="K34" s="515"/>
      <c r="L34" s="515"/>
      <c r="M34" s="515"/>
      <c r="N34" s="515"/>
      <c r="O34" s="515"/>
      <c r="P34" s="515"/>
      <c r="Q34" s="522">
        <f t="shared" si="0"/>
        <v>0</v>
      </c>
      <c r="R34" s="522">
        <f t="shared" si="1"/>
        <v>0</v>
      </c>
      <c r="S34" s="3"/>
    </row>
    <row r="35" spans="1:19" ht="20.25" customHeight="1" x14ac:dyDescent="0.25">
      <c r="A35" s="5">
        <v>29</v>
      </c>
      <c r="B35" s="515"/>
      <c r="C35" s="515"/>
      <c r="D35" s="515"/>
      <c r="E35" s="515"/>
      <c r="F35" s="515"/>
      <c r="G35" s="515"/>
      <c r="H35" s="515"/>
      <c r="I35" s="515"/>
      <c r="J35" s="515"/>
      <c r="K35" s="515"/>
      <c r="L35" s="515"/>
      <c r="M35" s="515"/>
      <c r="N35" s="515"/>
      <c r="O35" s="515"/>
      <c r="P35" s="515"/>
      <c r="Q35" s="522">
        <f t="shared" si="0"/>
        <v>0</v>
      </c>
      <c r="R35" s="522">
        <f t="shared" si="1"/>
        <v>0</v>
      </c>
      <c r="S35" s="3"/>
    </row>
    <row r="36" spans="1:19" ht="20.25" customHeight="1" x14ac:dyDescent="0.25">
      <c r="A36" s="5">
        <v>30</v>
      </c>
      <c r="B36" s="515"/>
      <c r="C36" s="515"/>
      <c r="D36" s="515"/>
      <c r="E36" s="515"/>
      <c r="F36" s="515"/>
      <c r="G36" s="515"/>
      <c r="H36" s="515"/>
      <c r="I36" s="515"/>
      <c r="J36" s="515"/>
      <c r="K36" s="515"/>
      <c r="L36" s="515"/>
      <c r="M36" s="515"/>
      <c r="N36" s="515"/>
      <c r="O36" s="515"/>
      <c r="P36" s="515"/>
      <c r="Q36" s="522">
        <f t="shared" si="0"/>
        <v>0</v>
      </c>
      <c r="R36" s="522">
        <f t="shared" si="1"/>
        <v>0</v>
      </c>
      <c r="S36" s="3"/>
    </row>
    <row r="37" spans="1:19" ht="20.25" customHeight="1" x14ac:dyDescent="0.25">
      <c r="A37" s="5">
        <v>31</v>
      </c>
      <c r="B37" s="515"/>
      <c r="C37" s="515"/>
      <c r="D37" s="515"/>
      <c r="E37" s="515"/>
      <c r="F37" s="515"/>
      <c r="G37" s="515"/>
      <c r="H37" s="515"/>
      <c r="I37" s="515"/>
      <c r="J37" s="515"/>
      <c r="K37" s="515"/>
      <c r="L37" s="515"/>
      <c r="M37" s="515"/>
      <c r="N37" s="515"/>
      <c r="O37" s="515"/>
      <c r="P37" s="515"/>
      <c r="Q37" s="522">
        <f t="shared" si="0"/>
        <v>0</v>
      </c>
      <c r="R37" s="522">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ref="Q38" si="4">SUM(C38:P38)</f>
        <v>0</v>
      </c>
      <c r="R38" s="520">
        <f>+B38-Q38</f>
        <v>0</v>
      </c>
      <c r="S38" s="3"/>
    </row>
    <row r="39" spans="1:19" ht="26.4" x14ac:dyDescent="0.25">
      <c r="A39" s="22" t="s">
        <v>49</v>
      </c>
      <c r="B39" s="510">
        <f>-B4+B38</f>
        <v>0</v>
      </c>
      <c r="C39" s="507">
        <f t="shared" ref="C39:Q39" si="5">+C4-C38</f>
        <v>0</v>
      </c>
      <c r="D39" s="507">
        <f t="shared" si="5"/>
        <v>0</v>
      </c>
      <c r="E39" s="507">
        <f t="shared" si="5"/>
        <v>0</v>
      </c>
      <c r="F39" s="507">
        <f t="shared" si="5"/>
        <v>0</v>
      </c>
      <c r="G39" s="507">
        <f t="shared" si="5"/>
        <v>0</v>
      </c>
      <c r="H39" s="507">
        <f t="shared" si="5"/>
        <v>0</v>
      </c>
      <c r="I39" s="507">
        <f t="shared" si="5"/>
        <v>0</v>
      </c>
      <c r="J39" s="507">
        <f t="shared" si="5"/>
        <v>0</v>
      </c>
      <c r="K39" s="507">
        <f t="shared" si="5"/>
        <v>0</v>
      </c>
      <c r="L39" s="507">
        <f t="shared" si="5"/>
        <v>0</v>
      </c>
      <c r="M39" s="507">
        <f t="shared" si="5"/>
        <v>0</v>
      </c>
      <c r="N39" s="507">
        <f t="shared" si="5"/>
        <v>0</v>
      </c>
      <c r="O39" s="507">
        <f t="shared" si="5"/>
        <v>0</v>
      </c>
      <c r="P39" s="507">
        <f t="shared" si="5"/>
        <v>0</v>
      </c>
      <c r="Q39" s="507">
        <f t="shared" si="5"/>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summary'!B25</f>
        <v>0</v>
      </c>
      <c r="C41" s="503">
        <f>+'Monthly Spending Plan summary'!C25</f>
        <v>0</v>
      </c>
      <c r="D41" s="503">
        <f>+'Monthly Spending Plan summary'!D25</f>
        <v>0</v>
      </c>
      <c r="E41" s="503">
        <f>+'Monthly Spending Plan summary'!E25</f>
        <v>0</v>
      </c>
      <c r="F41" s="503">
        <f>+'Monthly Spending Plan summary'!F25</f>
        <v>0</v>
      </c>
      <c r="G41" s="503">
        <f>+'Monthly Spending Plan summary'!G25</f>
        <v>0</v>
      </c>
      <c r="H41" s="503">
        <f>+'Monthly Spending Plan summary'!H25</f>
        <v>0</v>
      </c>
      <c r="I41" s="503">
        <f>+'Monthly Spending Plan summary'!I25</f>
        <v>0</v>
      </c>
      <c r="J41" s="503">
        <f>+'Monthly Spending Plan summary'!J25</f>
        <v>0</v>
      </c>
      <c r="K41" s="503">
        <f>+'Monthly Spending Plan summary'!K25</f>
        <v>0</v>
      </c>
      <c r="L41" s="503">
        <f>+'Monthly Spending Plan summary'!L25</f>
        <v>0</v>
      </c>
      <c r="M41" s="503">
        <f>+'Monthly Spending Plan summary'!M25</f>
        <v>0</v>
      </c>
      <c r="N41" s="503">
        <f>+'Monthly Spending Plan summary'!N25</f>
        <v>0</v>
      </c>
      <c r="O41" s="503">
        <f>+'Monthly Spending Plan summary'!O25</f>
        <v>0</v>
      </c>
      <c r="P41" s="503">
        <f>+'Monthly Spending Plan summary'!P25</f>
        <v>0</v>
      </c>
      <c r="Q41" s="507">
        <f t="shared" ref="Q41" si="6">+Q6-Q40</f>
        <v>0</v>
      </c>
      <c r="R41" s="507">
        <f t="shared" ref="R41:R43" si="7">+R6+R40</f>
        <v>0</v>
      </c>
      <c r="S41" s="3"/>
    </row>
    <row r="42" spans="1:19" ht="26.4" x14ac:dyDescent="0.25">
      <c r="A42" s="22" t="s">
        <v>50</v>
      </c>
      <c r="B42" s="503">
        <f>+'Actual summary'!B25</f>
        <v>0</v>
      </c>
      <c r="C42" s="503">
        <f>+'Actual summary'!C25</f>
        <v>0</v>
      </c>
      <c r="D42" s="503">
        <f>+'Actual summary'!D25</f>
        <v>0</v>
      </c>
      <c r="E42" s="503">
        <f>+'Actual summary'!E25</f>
        <v>0</v>
      </c>
      <c r="F42" s="503">
        <f>+'Actual summary'!F25</f>
        <v>0</v>
      </c>
      <c r="G42" s="503">
        <f>+'Actual summary'!G25</f>
        <v>0</v>
      </c>
      <c r="H42" s="503">
        <f>+'Actual summary'!H25</f>
        <v>0</v>
      </c>
      <c r="I42" s="503">
        <f>+'Actual summary'!I25</f>
        <v>0</v>
      </c>
      <c r="J42" s="503">
        <f>+'Actual summary'!J25</f>
        <v>0</v>
      </c>
      <c r="K42" s="503">
        <f>+'Actual summary'!K25</f>
        <v>0</v>
      </c>
      <c r="L42" s="503">
        <f>+'Actual summary'!L25</f>
        <v>0</v>
      </c>
      <c r="M42" s="503">
        <f>+'Actual summary'!M25</f>
        <v>0</v>
      </c>
      <c r="N42" s="503">
        <f>+'Actual summary'!N25</f>
        <v>0</v>
      </c>
      <c r="O42" s="503">
        <f>+'Actual summary'!O25</f>
        <v>0</v>
      </c>
      <c r="P42" s="503">
        <f>+'Actual summary'!P25</f>
        <v>0</v>
      </c>
      <c r="Q42" s="507">
        <f t="shared" ref="Q42" si="8">+Q7-Q41</f>
        <v>0</v>
      </c>
      <c r="R42" s="507">
        <f t="shared" si="7"/>
        <v>0</v>
      </c>
      <c r="S42" s="3"/>
    </row>
    <row r="43" spans="1:19" ht="26.4" x14ac:dyDescent="0.25">
      <c r="A43" s="22" t="s">
        <v>51</v>
      </c>
      <c r="B43" s="503">
        <f t="shared" ref="B43" si="9">+B41-B42</f>
        <v>0</v>
      </c>
      <c r="C43" s="503">
        <f t="shared" ref="C43:P43" si="10">+C41-C42</f>
        <v>0</v>
      </c>
      <c r="D43" s="503">
        <f t="shared" si="10"/>
        <v>0</v>
      </c>
      <c r="E43" s="503">
        <f t="shared" si="10"/>
        <v>0</v>
      </c>
      <c r="F43" s="503">
        <f t="shared" si="10"/>
        <v>0</v>
      </c>
      <c r="G43" s="503">
        <f t="shared" si="10"/>
        <v>0</v>
      </c>
      <c r="H43" s="503">
        <f t="shared" si="10"/>
        <v>0</v>
      </c>
      <c r="I43" s="503">
        <f t="shared" si="10"/>
        <v>0</v>
      </c>
      <c r="J43" s="503">
        <f t="shared" si="10"/>
        <v>0</v>
      </c>
      <c r="K43" s="503">
        <f t="shared" si="10"/>
        <v>0</v>
      </c>
      <c r="L43" s="503">
        <f t="shared" si="10"/>
        <v>0</v>
      </c>
      <c r="M43" s="503">
        <f t="shared" si="10"/>
        <v>0</v>
      </c>
      <c r="N43" s="503">
        <f t="shared" si="10"/>
        <v>0</v>
      </c>
      <c r="O43" s="503">
        <f t="shared" si="10"/>
        <v>0</v>
      </c>
      <c r="P43" s="503">
        <f t="shared" si="10"/>
        <v>0</v>
      </c>
      <c r="Q43" s="507">
        <f t="shared" ref="Q43" si="11">+Q8-Q42</f>
        <v>0</v>
      </c>
      <c r="R43" s="507">
        <f t="shared" si="7"/>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20.25" customHeight="1" x14ac:dyDescent="0.25">
      <c r="A46" s="22" t="s">
        <v>18</v>
      </c>
      <c r="B46" s="22"/>
      <c r="C46" s="27" t="s">
        <v>21</v>
      </c>
      <c r="D46" s="28"/>
      <c r="E46" s="29">
        <f>+B38</f>
        <v>0</v>
      </c>
      <c r="F46" s="3"/>
      <c r="G46" s="27" t="s">
        <v>21</v>
      </c>
      <c r="H46" s="28"/>
      <c r="I46" s="38">
        <f>+Apr!M46</f>
        <v>0</v>
      </c>
      <c r="J46" s="3"/>
      <c r="K46" s="39" t="s">
        <v>21</v>
      </c>
      <c r="L46" s="37"/>
      <c r="M46" s="38">
        <f>+B42</f>
        <v>0</v>
      </c>
      <c r="N46" s="3"/>
      <c r="O46" s="3"/>
      <c r="P46" s="3"/>
      <c r="Q46" s="3"/>
      <c r="R46" s="3"/>
      <c r="S46" s="3"/>
    </row>
    <row r="47" spans="1:19" ht="20.25" customHeight="1" x14ac:dyDescent="0.3">
      <c r="A47" s="22" t="s">
        <v>19</v>
      </c>
      <c r="B47" s="22"/>
      <c r="C47" s="30" t="s">
        <v>22</v>
      </c>
      <c r="D47" s="31"/>
      <c r="E47" s="33">
        <f>+Q38</f>
        <v>0</v>
      </c>
      <c r="F47" s="20" t="s">
        <v>55</v>
      </c>
      <c r="G47" s="30" t="s">
        <v>22</v>
      </c>
      <c r="H47" s="31"/>
      <c r="I47" s="40">
        <f>+Apr!M47</f>
        <v>0</v>
      </c>
      <c r="J47" s="20" t="s">
        <v>54</v>
      </c>
      <c r="K47" s="42" t="s">
        <v>22</v>
      </c>
      <c r="L47" s="21"/>
      <c r="M47" s="40">
        <f>+Q42</f>
        <v>0</v>
      </c>
      <c r="N47" s="3"/>
      <c r="O47" s="3"/>
      <c r="P47" s="3"/>
      <c r="Q47" s="3"/>
      <c r="R47" s="3"/>
      <c r="S47" s="3"/>
    </row>
    <row r="48" spans="1:19" ht="20.25" customHeight="1" x14ac:dyDescent="0.25">
      <c r="A48" s="5"/>
      <c r="B48" s="5"/>
      <c r="C48" s="43" t="s">
        <v>58</v>
      </c>
      <c r="D48" s="32"/>
      <c r="E48" s="33">
        <f>+E46-E47</f>
        <v>0</v>
      </c>
      <c r="F48" s="3"/>
      <c r="G48" s="43" t="s">
        <v>58</v>
      </c>
      <c r="H48" s="32"/>
      <c r="I48" s="40">
        <f>+I46-I47</f>
        <v>0</v>
      </c>
      <c r="J48" s="3"/>
      <c r="K48" s="43" t="s">
        <v>58</v>
      </c>
      <c r="L48" s="41"/>
      <c r="M48" s="40">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28000000000000003" right="0.28000000000000003" top="0.47" bottom="0.42" header="0.18"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75" zoomScaleNormal="75" workbookViewId="0">
      <pane xSplit="1" ySplit="3" topLeftCell="B6" activePane="bottomRight" state="frozen"/>
      <selection pane="topRight" activeCell="B1" sqref="B1"/>
      <selection pane="bottomLeft" activeCell="A4" sqref="A4"/>
      <selection pane="bottomRight" activeCell="B26" sqref="B26"/>
    </sheetView>
  </sheetViews>
  <sheetFormatPr defaultRowHeight="13.2" x14ac:dyDescent="0.25"/>
  <cols>
    <col min="1" max="1" width="13.6640625" style="2" customWidth="1"/>
    <col min="2" max="2" width="16.33203125" customWidth="1"/>
    <col min="3" max="9" width="13.88671875" customWidth="1"/>
    <col min="10" max="16" width="12.6640625" customWidth="1"/>
    <col min="17" max="18" width="12.33203125" customWidth="1"/>
  </cols>
  <sheetData>
    <row r="1" spans="1:19" s="44" customFormat="1" ht="17.399999999999999" x14ac:dyDescent="0.3">
      <c r="A1" s="19" t="s">
        <v>1</v>
      </c>
      <c r="B1" s="19" t="s">
        <v>42</v>
      </c>
      <c r="C1" s="19" t="s">
        <v>3</v>
      </c>
      <c r="D1" s="49">
        <f>'Monthly Spending Plan summary'!F2</f>
        <v>2018</v>
      </c>
      <c r="R1" s="21" t="s">
        <v>20</v>
      </c>
    </row>
    <row r="2" spans="1:19" s="5" customFormat="1" x14ac:dyDescent="0.25">
      <c r="C2" s="5" t="s">
        <v>32</v>
      </c>
      <c r="P2" s="5" t="s">
        <v>24</v>
      </c>
      <c r="Q2" s="5" t="s">
        <v>26</v>
      </c>
      <c r="R2" s="21" t="s">
        <v>57</v>
      </c>
    </row>
    <row r="3" spans="1:19" s="5" customFormat="1" ht="13.8" thickBot="1" x14ac:dyDescent="0.3">
      <c r="A3" s="21" t="s">
        <v>4</v>
      </c>
      <c r="B3" s="21" t="s">
        <v>5</v>
      </c>
      <c r="C3" s="5" t="s">
        <v>33</v>
      </c>
      <c r="D3" s="5" t="s">
        <v>6</v>
      </c>
      <c r="E3" s="5" t="s">
        <v>7</v>
      </c>
      <c r="F3" s="5" t="s">
        <v>8</v>
      </c>
      <c r="G3" s="5" t="s">
        <v>30</v>
      </c>
      <c r="H3" s="5" t="s">
        <v>31</v>
      </c>
      <c r="I3" s="5" t="s">
        <v>9</v>
      </c>
      <c r="J3" s="5" t="s">
        <v>10</v>
      </c>
      <c r="K3" s="5" t="s">
        <v>11</v>
      </c>
      <c r="L3" s="5" t="s">
        <v>12</v>
      </c>
      <c r="M3" s="5" t="s">
        <v>13</v>
      </c>
      <c r="N3" s="5" t="s">
        <v>14</v>
      </c>
      <c r="O3" s="5" t="s">
        <v>34</v>
      </c>
      <c r="P3" s="5" t="s">
        <v>25</v>
      </c>
      <c r="Q3" s="5" t="s">
        <v>27</v>
      </c>
      <c r="R3" s="21" t="s">
        <v>29</v>
      </c>
    </row>
    <row r="4" spans="1:19" s="1" customFormat="1" ht="27" thickBot="1" x14ac:dyDescent="0.3">
      <c r="A4" s="22" t="s">
        <v>15</v>
      </c>
      <c r="B4" s="503">
        <f>+'Monthly Spending Plan summary'!B11</f>
        <v>0</v>
      </c>
      <c r="C4" s="504">
        <f>+'Monthly Spending Plan summary'!C11</f>
        <v>0</v>
      </c>
      <c r="D4" s="504">
        <f>+'Monthly Spending Plan summary'!D11</f>
        <v>0</v>
      </c>
      <c r="E4" s="504">
        <f>+'Monthly Spending Plan summary'!E11</f>
        <v>0</v>
      </c>
      <c r="F4" s="504">
        <f>+'Monthly Spending Plan summary'!F11</f>
        <v>0</v>
      </c>
      <c r="G4" s="504">
        <f>+'Monthly Spending Plan summary'!G11</f>
        <v>0</v>
      </c>
      <c r="H4" s="504">
        <f>+'Monthly Spending Plan summary'!H11</f>
        <v>0</v>
      </c>
      <c r="I4" s="504">
        <f>+'Monthly Spending Plan summary'!I11</f>
        <v>0</v>
      </c>
      <c r="J4" s="504">
        <f>+'Monthly Spending Plan summary'!J11</f>
        <v>0</v>
      </c>
      <c r="K4" s="504">
        <f>+'Monthly Spending Plan summary'!K11</f>
        <v>0</v>
      </c>
      <c r="L4" s="504">
        <f>+'Monthly Spending Plan summary'!L11</f>
        <v>0</v>
      </c>
      <c r="M4" s="504">
        <f>+'Monthly Spending Plan summary'!M11</f>
        <v>0</v>
      </c>
      <c r="N4" s="504">
        <f>+'Monthly Spending Plan summary'!N11</f>
        <v>0</v>
      </c>
      <c r="O4" s="504">
        <f>+'Monthly Spending Plan summary'!O11</f>
        <v>0</v>
      </c>
      <c r="P4" s="504">
        <f>+'Monthly Spending Plan summary'!P11</f>
        <v>0</v>
      </c>
      <c r="Q4" s="504">
        <f>SUM(C4:P4)</f>
        <v>0</v>
      </c>
      <c r="R4" s="526">
        <f>+B4-Q4</f>
        <v>0</v>
      </c>
      <c r="S4" s="23"/>
    </row>
    <row r="5" spans="1:19" x14ac:dyDescent="0.25">
      <c r="A5" s="5" t="s">
        <v>0</v>
      </c>
      <c r="B5" s="35"/>
      <c r="C5" s="24"/>
      <c r="D5" s="24"/>
      <c r="E5" s="24"/>
      <c r="F5" s="24"/>
      <c r="G5" s="24"/>
      <c r="H5" s="24"/>
      <c r="I5" s="24"/>
      <c r="J5" s="24"/>
      <c r="K5" s="24"/>
      <c r="L5" s="24"/>
      <c r="M5" s="24"/>
      <c r="N5" s="24"/>
      <c r="O5" s="24"/>
      <c r="P5" s="24"/>
      <c r="Q5" s="24"/>
      <c r="R5" s="24"/>
      <c r="S5" s="3"/>
    </row>
    <row r="6" spans="1:19" ht="19.5" customHeight="1" x14ac:dyDescent="0.25">
      <c r="A6" s="5">
        <v>1</v>
      </c>
      <c r="B6" s="515"/>
      <c r="C6" s="515"/>
      <c r="D6" s="515"/>
      <c r="E6" s="515"/>
      <c r="F6" s="515"/>
      <c r="G6" s="515"/>
      <c r="H6" s="515"/>
      <c r="I6" s="515"/>
      <c r="J6" s="515"/>
      <c r="K6" s="515"/>
      <c r="L6" s="515"/>
      <c r="M6" s="515"/>
      <c r="N6" s="515"/>
      <c r="O6" s="515"/>
      <c r="P6" s="515"/>
      <c r="Q6" s="517">
        <f t="shared" ref="Q6:Q38" si="0">SUM(C6:P6)</f>
        <v>0</v>
      </c>
      <c r="R6" s="517">
        <f>+B6-Q6</f>
        <v>0</v>
      </c>
      <c r="S6" s="3"/>
    </row>
    <row r="7" spans="1:19" ht="19.5" customHeight="1" x14ac:dyDescent="0.25">
      <c r="A7" s="5">
        <v>2</v>
      </c>
      <c r="B7" s="515"/>
      <c r="C7" s="515"/>
      <c r="D7" s="515"/>
      <c r="E7" s="515"/>
      <c r="F7" s="515"/>
      <c r="G7" s="515"/>
      <c r="H7" s="515"/>
      <c r="I7" s="515"/>
      <c r="J7" s="515"/>
      <c r="K7" s="515"/>
      <c r="L7" s="515"/>
      <c r="M7" s="515"/>
      <c r="N7" s="515"/>
      <c r="O7" s="515"/>
      <c r="P7" s="515"/>
      <c r="Q7" s="517">
        <f t="shared" si="0"/>
        <v>0</v>
      </c>
      <c r="R7" s="517">
        <f t="shared" ref="R7:R37" si="1">+B7-Q7</f>
        <v>0</v>
      </c>
      <c r="S7" s="3"/>
    </row>
    <row r="8" spans="1:19" ht="19.5" customHeight="1" x14ac:dyDescent="0.25">
      <c r="A8" s="5">
        <v>3</v>
      </c>
      <c r="B8" s="515"/>
      <c r="C8" s="515"/>
      <c r="D8" s="515"/>
      <c r="E8" s="515"/>
      <c r="F8" s="515"/>
      <c r="G8" s="515"/>
      <c r="H8" s="515"/>
      <c r="I8" s="515"/>
      <c r="J8" s="515"/>
      <c r="K8" s="515"/>
      <c r="L8" s="515"/>
      <c r="M8" s="515"/>
      <c r="N8" s="515"/>
      <c r="O8" s="515"/>
      <c r="P8" s="515"/>
      <c r="Q8" s="517">
        <f t="shared" si="0"/>
        <v>0</v>
      </c>
      <c r="R8" s="517">
        <f t="shared" si="1"/>
        <v>0</v>
      </c>
      <c r="S8" s="3"/>
    </row>
    <row r="9" spans="1:19" ht="19.5" customHeight="1" x14ac:dyDescent="0.25">
      <c r="A9" s="5">
        <v>4</v>
      </c>
      <c r="B9" s="515"/>
      <c r="C9" s="515"/>
      <c r="D9" s="515"/>
      <c r="E9" s="515"/>
      <c r="F9" s="515"/>
      <c r="G9" s="515"/>
      <c r="H9" s="515"/>
      <c r="I9" s="515"/>
      <c r="J9" s="515"/>
      <c r="K9" s="515"/>
      <c r="L9" s="515"/>
      <c r="M9" s="515"/>
      <c r="N9" s="515"/>
      <c r="O9" s="515"/>
      <c r="P9" s="515"/>
      <c r="Q9" s="517">
        <f t="shared" si="0"/>
        <v>0</v>
      </c>
      <c r="R9" s="517">
        <f t="shared" si="1"/>
        <v>0</v>
      </c>
      <c r="S9" s="3"/>
    </row>
    <row r="10" spans="1:19" ht="19.5" customHeight="1" x14ac:dyDescent="0.25">
      <c r="A10" s="5">
        <v>5</v>
      </c>
      <c r="B10" s="515"/>
      <c r="C10" s="515"/>
      <c r="D10" s="515"/>
      <c r="E10" s="515"/>
      <c r="F10" s="515"/>
      <c r="G10" s="515"/>
      <c r="H10" s="515"/>
      <c r="I10" s="515"/>
      <c r="J10" s="515"/>
      <c r="K10" s="515"/>
      <c r="L10" s="515"/>
      <c r="M10" s="515"/>
      <c r="N10" s="515"/>
      <c r="O10" s="515"/>
      <c r="P10" s="515"/>
      <c r="Q10" s="517">
        <f t="shared" si="0"/>
        <v>0</v>
      </c>
      <c r="R10" s="517">
        <f t="shared" si="1"/>
        <v>0</v>
      </c>
      <c r="S10" s="3"/>
    </row>
    <row r="11" spans="1:19" ht="19.5" customHeight="1" x14ac:dyDescent="0.25">
      <c r="A11" s="5">
        <v>6</v>
      </c>
      <c r="B11" s="515"/>
      <c r="C11" s="515"/>
      <c r="D11" s="515"/>
      <c r="E11" s="515"/>
      <c r="F11" s="515"/>
      <c r="G11" s="515"/>
      <c r="H11" s="515"/>
      <c r="I11" s="515"/>
      <c r="J11" s="515"/>
      <c r="K11" s="515"/>
      <c r="L11" s="515"/>
      <c r="M11" s="515"/>
      <c r="N11" s="515"/>
      <c r="O11" s="515"/>
      <c r="P11" s="515"/>
      <c r="Q11" s="517">
        <f t="shared" si="0"/>
        <v>0</v>
      </c>
      <c r="R11" s="517">
        <f t="shared" si="1"/>
        <v>0</v>
      </c>
      <c r="S11" s="3"/>
    </row>
    <row r="12" spans="1:19" ht="19.5" customHeight="1" x14ac:dyDescent="0.25">
      <c r="A12" s="5">
        <v>7</v>
      </c>
      <c r="B12" s="515"/>
      <c r="C12" s="515"/>
      <c r="D12" s="515"/>
      <c r="E12" s="515"/>
      <c r="F12" s="515"/>
      <c r="G12" s="515"/>
      <c r="H12" s="515"/>
      <c r="I12" s="515"/>
      <c r="J12" s="515"/>
      <c r="K12" s="515"/>
      <c r="L12" s="515"/>
      <c r="M12" s="515"/>
      <c r="N12" s="515"/>
      <c r="O12" s="515"/>
      <c r="P12" s="515"/>
      <c r="Q12" s="517">
        <f t="shared" si="0"/>
        <v>0</v>
      </c>
      <c r="R12" s="517">
        <f t="shared" si="1"/>
        <v>0</v>
      </c>
      <c r="S12" s="3"/>
    </row>
    <row r="13" spans="1:19" ht="19.5" customHeight="1" x14ac:dyDescent="0.25">
      <c r="A13" s="5">
        <v>8</v>
      </c>
      <c r="B13" s="515"/>
      <c r="C13" s="515"/>
      <c r="D13" s="515"/>
      <c r="E13" s="515"/>
      <c r="F13" s="515"/>
      <c r="G13" s="515"/>
      <c r="H13" s="515"/>
      <c r="I13" s="515"/>
      <c r="J13" s="515"/>
      <c r="K13" s="515"/>
      <c r="L13" s="515"/>
      <c r="M13" s="515"/>
      <c r="N13" s="515"/>
      <c r="O13" s="515"/>
      <c r="P13" s="515"/>
      <c r="Q13" s="517">
        <f t="shared" si="0"/>
        <v>0</v>
      </c>
      <c r="R13" s="517">
        <f t="shared" si="1"/>
        <v>0</v>
      </c>
      <c r="S13" s="3"/>
    </row>
    <row r="14" spans="1:19" ht="19.5" customHeight="1" x14ac:dyDescent="0.25">
      <c r="A14" s="5">
        <v>9</v>
      </c>
      <c r="B14" s="515"/>
      <c r="C14" s="515"/>
      <c r="D14" s="515"/>
      <c r="E14" s="515"/>
      <c r="F14" s="515"/>
      <c r="G14" s="515"/>
      <c r="H14" s="515"/>
      <c r="I14" s="515"/>
      <c r="J14" s="515"/>
      <c r="K14" s="515"/>
      <c r="L14" s="515"/>
      <c r="M14" s="515"/>
      <c r="N14" s="515"/>
      <c r="O14" s="515"/>
      <c r="P14" s="515"/>
      <c r="Q14" s="517">
        <f t="shared" si="0"/>
        <v>0</v>
      </c>
      <c r="R14" s="517">
        <f t="shared" si="1"/>
        <v>0</v>
      </c>
      <c r="S14" s="3"/>
    </row>
    <row r="15" spans="1:19" ht="19.5" customHeight="1" x14ac:dyDescent="0.25">
      <c r="A15" s="5">
        <v>10</v>
      </c>
      <c r="B15" s="515"/>
      <c r="C15" s="515"/>
      <c r="D15" s="515"/>
      <c r="E15" s="515"/>
      <c r="F15" s="515"/>
      <c r="G15" s="515"/>
      <c r="H15" s="515"/>
      <c r="I15" s="515"/>
      <c r="J15" s="515"/>
      <c r="K15" s="515"/>
      <c r="L15" s="515"/>
      <c r="M15" s="515"/>
      <c r="N15" s="515"/>
      <c r="O15" s="515"/>
      <c r="P15" s="515"/>
      <c r="Q15" s="517">
        <f t="shared" si="0"/>
        <v>0</v>
      </c>
      <c r="R15" s="517">
        <f t="shared" si="1"/>
        <v>0</v>
      </c>
      <c r="S15" s="3"/>
    </row>
    <row r="16" spans="1:19" ht="19.5" customHeight="1" x14ac:dyDescent="0.25">
      <c r="A16" s="5">
        <v>11</v>
      </c>
      <c r="B16" s="515"/>
      <c r="C16" s="515"/>
      <c r="D16" s="515"/>
      <c r="E16" s="515"/>
      <c r="F16" s="515"/>
      <c r="G16" s="515"/>
      <c r="H16" s="515"/>
      <c r="I16" s="515"/>
      <c r="J16" s="515"/>
      <c r="K16" s="515"/>
      <c r="L16" s="515"/>
      <c r="M16" s="515"/>
      <c r="N16" s="515"/>
      <c r="O16" s="515"/>
      <c r="P16" s="515"/>
      <c r="Q16" s="517">
        <f t="shared" si="0"/>
        <v>0</v>
      </c>
      <c r="R16" s="517">
        <f t="shared" si="1"/>
        <v>0</v>
      </c>
      <c r="S16" s="3"/>
    </row>
    <row r="17" spans="1:20" ht="19.5" customHeight="1" x14ac:dyDescent="0.25">
      <c r="A17" s="5">
        <v>12</v>
      </c>
      <c r="B17" s="515"/>
      <c r="C17" s="515"/>
      <c r="D17" s="515"/>
      <c r="E17" s="515"/>
      <c r="F17" s="515"/>
      <c r="G17" s="515"/>
      <c r="H17" s="515"/>
      <c r="I17" s="515"/>
      <c r="J17" s="515"/>
      <c r="K17" s="515"/>
      <c r="L17" s="515"/>
      <c r="M17" s="515"/>
      <c r="N17" s="515"/>
      <c r="O17" s="515"/>
      <c r="P17" s="515"/>
      <c r="Q17" s="517">
        <f t="shared" si="0"/>
        <v>0</v>
      </c>
      <c r="R17" s="517">
        <f t="shared" si="1"/>
        <v>0</v>
      </c>
      <c r="S17" s="3"/>
    </row>
    <row r="18" spans="1:20" ht="19.5" customHeight="1" x14ac:dyDescent="0.25">
      <c r="A18" s="5">
        <v>13</v>
      </c>
      <c r="B18" s="515"/>
      <c r="C18" s="515"/>
      <c r="D18" s="515"/>
      <c r="E18" s="515"/>
      <c r="F18" s="515"/>
      <c r="G18" s="515"/>
      <c r="H18" s="515"/>
      <c r="I18" s="515"/>
      <c r="J18" s="515"/>
      <c r="K18" s="515"/>
      <c r="L18" s="515"/>
      <c r="M18" s="515"/>
      <c r="N18" s="515"/>
      <c r="O18" s="515"/>
      <c r="P18" s="515"/>
      <c r="Q18" s="517">
        <f t="shared" si="0"/>
        <v>0</v>
      </c>
      <c r="R18" s="517">
        <f t="shared" si="1"/>
        <v>0</v>
      </c>
      <c r="S18" s="3"/>
    </row>
    <row r="19" spans="1:20" ht="19.5" customHeight="1" x14ac:dyDescent="0.25">
      <c r="A19" s="5">
        <v>14</v>
      </c>
      <c r="B19" s="515"/>
      <c r="C19" s="515"/>
      <c r="D19" s="515"/>
      <c r="E19" s="515"/>
      <c r="F19" s="515"/>
      <c r="G19" s="515"/>
      <c r="H19" s="515"/>
      <c r="I19" s="515"/>
      <c r="J19" s="515"/>
      <c r="K19" s="515"/>
      <c r="L19" s="515"/>
      <c r="M19" s="515"/>
      <c r="N19" s="515"/>
      <c r="O19" s="515"/>
      <c r="P19" s="515"/>
      <c r="Q19" s="517">
        <f t="shared" si="0"/>
        <v>0</v>
      </c>
      <c r="R19" s="517">
        <f t="shared" si="1"/>
        <v>0</v>
      </c>
      <c r="S19" s="3"/>
    </row>
    <row r="20" spans="1:20" ht="19.5" customHeight="1" thickBot="1" x14ac:dyDescent="0.3">
      <c r="A20" s="5">
        <v>15</v>
      </c>
      <c r="B20" s="515"/>
      <c r="C20" s="515"/>
      <c r="D20" s="515"/>
      <c r="E20" s="515"/>
      <c r="F20" s="515"/>
      <c r="G20" s="515"/>
      <c r="H20" s="515"/>
      <c r="I20" s="515"/>
      <c r="J20" s="515"/>
      <c r="K20" s="515"/>
      <c r="L20" s="515"/>
      <c r="M20" s="515"/>
      <c r="N20" s="515"/>
      <c r="O20" s="515"/>
      <c r="P20" s="515"/>
      <c r="Q20" s="517">
        <f t="shared" si="0"/>
        <v>0</v>
      </c>
      <c r="R20" s="530">
        <f t="shared" si="1"/>
        <v>0</v>
      </c>
      <c r="S20" s="3"/>
    </row>
    <row r="21" spans="1:20" s="4" customFormat="1" ht="27" thickBot="1" x14ac:dyDescent="0.3">
      <c r="A21" s="25" t="s">
        <v>16</v>
      </c>
      <c r="B21" s="523">
        <f>SUM(B6:B20)</f>
        <v>0</v>
      </c>
      <c r="C21" s="518">
        <f t="shared" ref="C21:P21" si="2">SUM(C6:C20)</f>
        <v>0</v>
      </c>
      <c r="D21" s="518">
        <f t="shared" si="2"/>
        <v>0</v>
      </c>
      <c r="E21" s="518">
        <f t="shared" si="2"/>
        <v>0</v>
      </c>
      <c r="F21" s="518">
        <f t="shared" si="2"/>
        <v>0</v>
      </c>
      <c r="G21" s="518">
        <f t="shared" si="2"/>
        <v>0</v>
      </c>
      <c r="H21" s="518">
        <f t="shared" si="2"/>
        <v>0</v>
      </c>
      <c r="I21" s="518">
        <f t="shared" si="2"/>
        <v>0</v>
      </c>
      <c r="J21" s="518">
        <f t="shared" si="2"/>
        <v>0</v>
      </c>
      <c r="K21" s="518">
        <f t="shared" si="2"/>
        <v>0</v>
      </c>
      <c r="L21" s="518">
        <f t="shared" si="2"/>
        <v>0</v>
      </c>
      <c r="M21" s="518">
        <f t="shared" si="2"/>
        <v>0</v>
      </c>
      <c r="N21" s="518">
        <f t="shared" si="2"/>
        <v>0</v>
      </c>
      <c r="O21" s="518">
        <f t="shared" si="2"/>
        <v>0</v>
      </c>
      <c r="P21" s="518">
        <f t="shared" si="2"/>
        <v>0</v>
      </c>
      <c r="Q21" s="518">
        <f t="shared" si="0"/>
        <v>0</v>
      </c>
      <c r="R21" s="506">
        <f t="shared" si="1"/>
        <v>0</v>
      </c>
      <c r="S21" s="23"/>
      <c r="T21"/>
    </row>
    <row r="22" spans="1:20" ht="19.5" customHeight="1" x14ac:dyDescent="0.25">
      <c r="A22" s="5">
        <v>16</v>
      </c>
      <c r="B22" s="515"/>
      <c r="C22" s="515"/>
      <c r="D22" s="515"/>
      <c r="E22" s="515"/>
      <c r="F22" s="515"/>
      <c r="G22" s="515"/>
      <c r="H22" s="515"/>
      <c r="I22" s="515"/>
      <c r="J22" s="515"/>
      <c r="K22" s="515"/>
      <c r="L22" s="515"/>
      <c r="M22" s="515"/>
      <c r="N22" s="515"/>
      <c r="O22" s="515"/>
      <c r="P22" s="515"/>
      <c r="Q22" s="517">
        <f t="shared" si="0"/>
        <v>0</v>
      </c>
      <c r="R22" s="531">
        <f t="shared" si="1"/>
        <v>0</v>
      </c>
      <c r="S22" s="3"/>
    </row>
    <row r="23" spans="1:20" ht="19.5" customHeight="1" x14ac:dyDescent="0.25">
      <c r="A23" s="5">
        <v>17</v>
      </c>
      <c r="B23" s="515"/>
      <c r="C23" s="515"/>
      <c r="D23" s="515"/>
      <c r="E23" s="515"/>
      <c r="F23" s="515"/>
      <c r="G23" s="515"/>
      <c r="H23" s="515"/>
      <c r="I23" s="515"/>
      <c r="J23" s="515"/>
      <c r="K23" s="515"/>
      <c r="L23" s="515"/>
      <c r="M23" s="515"/>
      <c r="N23" s="515"/>
      <c r="O23" s="515"/>
      <c r="P23" s="515"/>
      <c r="Q23" s="517">
        <f t="shared" si="0"/>
        <v>0</v>
      </c>
      <c r="R23" s="517">
        <f t="shared" si="1"/>
        <v>0</v>
      </c>
      <c r="S23" s="3"/>
    </row>
    <row r="24" spans="1:20" ht="19.5" customHeight="1" x14ac:dyDescent="0.25">
      <c r="A24" s="5">
        <v>18</v>
      </c>
      <c r="B24" s="515"/>
      <c r="C24" s="515"/>
      <c r="D24" s="515"/>
      <c r="E24" s="515"/>
      <c r="F24" s="515"/>
      <c r="G24" s="515"/>
      <c r="H24" s="515"/>
      <c r="I24" s="515"/>
      <c r="J24" s="515"/>
      <c r="K24" s="515"/>
      <c r="L24" s="515"/>
      <c r="M24" s="515"/>
      <c r="N24" s="515"/>
      <c r="O24" s="515"/>
      <c r="P24" s="515"/>
      <c r="Q24" s="517">
        <f t="shared" si="0"/>
        <v>0</v>
      </c>
      <c r="R24" s="517">
        <f t="shared" si="1"/>
        <v>0</v>
      </c>
      <c r="S24" s="3"/>
    </row>
    <row r="25" spans="1:20" ht="19.5" customHeight="1" x14ac:dyDescent="0.25">
      <c r="A25" s="5">
        <v>19</v>
      </c>
      <c r="B25" s="515"/>
      <c r="C25" s="515"/>
      <c r="D25" s="515"/>
      <c r="E25" s="515"/>
      <c r="F25" s="515"/>
      <c r="G25" s="515"/>
      <c r="H25" s="515"/>
      <c r="I25" s="515"/>
      <c r="J25" s="515"/>
      <c r="K25" s="515"/>
      <c r="L25" s="515"/>
      <c r="M25" s="515"/>
      <c r="N25" s="515"/>
      <c r="O25" s="515"/>
      <c r="P25" s="515"/>
      <c r="Q25" s="517">
        <f t="shared" si="0"/>
        <v>0</v>
      </c>
      <c r="R25" s="517">
        <f t="shared" si="1"/>
        <v>0</v>
      </c>
      <c r="S25" s="3"/>
    </row>
    <row r="26" spans="1:20" ht="19.5" customHeight="1" x14ac:dyDescent="0.25">
      <c r="A26" s="5">
        <v>20</v>
      </c>
      <c r="B26" s="515"/>
      <c r="C26" s="515"/>
      <c r="D26" s="515"/>
      <c r="E26" s="515"/>
      <c r="F26" s="515"/>
      <c r="G26" s="515"/>
      <c r="H26" s="515"/>
      <c r="I26" s="515"/>
      <c r="J26" s="515"/>
      <c r="K26" s="515"/>
      <c r="L26" s="515"/>
      <c r="M26" s="515"/>
      <c r="N26" s="515"/>
      <c r="O26" s="515"/>
      <c r="P26" s="515"/>
      <c r="Q26" s="517">
        <f t="shared" si="0"/>
        <v>0</v>
      </c>
      <c r="R26" s="517">
        <f t="shared" si="1"/>
        <v>0</v>
      </c>
      <c r="S26" s="3"/>
    </row>
    <row r="27" spans="1:20" ht="19.5" customHeight="1" x14ac:dyDescent="0.25">
      <c r="A27" s="5">
        <v>21</v>
      </c>
      <c r="B27" s="515"/>
      <c r="C27" s="515"/>
      <c r="D27" s="515"/>
      <c r="E27" s="515"/>
      <c r="F27" s="515"/>
      <c r="G27" s="515"/>
      <c r="H27" s="515"/>
      <c r="I27" s="515"/>
      <c r="J27" s="515"/>
      <c r="K27" s="515"/>
      <c r="L27" s="515"/>
      <c r="M27" s="515"/>
      <c r="N27" s="515"/>
      <c r="O27" s="515"/>
      <c r="P27" s="515"/>
      <c r="Q27" s="517">
        <f t="shared" si="0"/>
        <v>0</v>
      </c>
      <c r="R27" s="517">
        <f t="shared" si="1"/>
        <v>0</v>
      </c>
      <c r="S27" s="3"/>
    </row>
    <row r="28" spans="1:20" ht="19.5" customHeight="1" x14ac:dyDescent="0.25">
      <c r="A28" s="5">
        <v>22</v>
      </c>
      <c r="B28" s="515"/>
      <c r="C28" s="515"/>
      <c r="D28" s="515"/>
      <c r="E28" s="515"/>
      <c r="F28" s="515"/>
      <c r="G28" s="515"/>
      <c r="H28" s="515"/>
      <c r="I28" s="515"/>
      <c r="J28" s="515"/>
      <c r="K28" s="515"/>
      <c r="L28" s="515"/>
      <c r="M28" s="515"/>
      <c r="N28" s="515"/>
      <c r="O28" s="515"/>
      <c r="P28" s="515"/>
      <c r="Q28" s="517">
        <f t="shared" si="0"/>
        <v>0</v>
      </c>
      <c r="R28" s="517">
        <f t="shared" si="1"/>
        <v>0</v>
      </c>
      <c r="S28" s="3"/>
    </row>
    <row r="29" spans="1:20" ht="19.5" customHeight="1" x14ac:dyDescent="0.25">
      <c r="A29" s="5">
        <v>23</v>
      </c>
      <c r="B29" s="515"/>
      <c r="C29" s="515"/>
      <c r="D29" s="515"/>
      <c r="E29" s="515"/>
      <c r="F29" s="515"/>
      <c r="G29" s="515"/>
      <c r="H29" s="515"/>
      <c r="I29" s="515"/>
      <c r="J29" s="515"/>
      <c r="K29" s="515"/>
      <c r="L29" s="515"/>
      <c r="M29" s="515"/>
      <c r="N29" s="515"/>
      <c r="O29" s="515"/>
      <c r="P29" s="515"/>
      <c r="Q29" s="517">
        <f t="shared" si="0"/>
        <v>0</v>
      </c>
      <c r="R29" s="517">
        <f t="shared" si="1"/>
        <v>0</v>
      </c>
      <c r="S29" s="3"/>
    </row>
    <row r="30" spans="1:20" ht="19.5" customHeight="1" x14ac:dyDescent="0.25">
      <c r="A30" s="5">
        <v>24</v>
      </c>
      <c r="B30" s="515"/>
      <c r="C30" s="515"/>
      <c r="D30" s="515"/>
      <c r="E30" s="515"/>
      <c r="F30" s="515"/>
      <c r="G30" s="515"/>
      <c r="H30" s="515"/>
      <c r="I30" s="515"/>
      <c r="J30" s="515"/>
      <c r="K30" s="515"/>
      <c r="L30" s="515"/>
      <c r="M30" s="515"/>
      <c r="N30" s="515"/>
      <c r="O30" s="515"/>
      <c r="P30" s="515"/>
      <c r="Q30" s="517">
        <f t="shared" si="0"/>
        <v>0</v>
      </c>
      <c r="R30" s="517">
        <f t="shared" si="1"/>
        <v>0</v>
      </c>
      <c r="S30" s="3"/>
    </row>
    <row r="31" spans="1:20" ht="19.5" customHeight="1" x14ac:dyDescent="0.25">
      <c r="A31" s="5">
        <v>25</v>
      </c>
      <c r="B31" s="515"/>
      <c r="C31" s="515"/>
      <c r="D31" s="515"/>
      <c r="E31" s="515"/>
      <c r="F31" s="515"/>
      <c r="G31" s="515"/>
      <c r="H31" s="515"/>
      <c r="I31" s="515"/>
      <c r="J31" s="515"/>
      <c r="K31" s="515"/>
      <c r="L31" s="515"/>
      <c r="M31" s="515"/>
      <c r="N31" s="515"/>
      <c r="O31" s="515"/>
      <c r="P31" s="515"/>
      <c r="Q31" s="517">
        <f t="shared" si="0"/>
        <v>0</v>
      </c>
      <c r="R31" s="517">
        <f t="shared" si="1"/>
        <v>0</v>
      </c>
      <c r="S31" s="3"/>
    </row>
    <row r="32" spans="1:20" ht="19.5" customHeight="1" x14ac:dyDescent="0.25">
      <c r="A32" s="5">
        <v>26</v>
      </c>
      <c r="B32" s="515"/>
      <c r="C32" s="515"/>
      <c r="D32" s="515"/>
      <c r="E32" s="515"/>
      <c r="F32" s="515"/>
      <c r="G32" s="515"/>
      <c r="H32" s="515"/>
      <c r="I32" s="515"/>
      <c r="J32" s="515"/>
      <c r="K32" s="515"/>
      <c r="L32" s="515"/>
      <c r="M32" s="515"/>
      <c r="N32" s="515"/>
      <c r="O32" s="515"/>
      <c r="P32" s="515"/>
      <c r="Q32" s="517">
        <f t="shared" si="0"/>
        <v>0</v>
      </c>
      <c r="R32" s="517">
        <f t="shared" si="1"/>
        <v>0</v>
      </c>
      <c r="S32" s="3"/>
    </row>
    <row r="33" spans="1:19" ht="19.5" customHeight="1" x14ac:dyDescent="0.25">
      <c r="A33" s="5">
        <v>27</v>
      </c>
      <c r="B33" s="515"/>
      <c r="C33" s="515"/>
      <c r="D33" s="515"/>
      <c r="E33" s="515"/>
      <c r="F33" s="515"/>
      <c r="G33" s="515"/>
      <c r="H33" s="515"/>
      <c r="I33" s="515"/>
      <c r="J33" s="515"/>
      <c r="K33" s="515"/>
      <c r="L33" s="515"/>
      <c r="M33" s="515"/>
      <c r="N33" s="515"/>
      <c r="O33" s="515"/>
      <c r="P33" s="515"/>
      <c r="Q33" s="517">
        <f t="shared" si="0"/>
        <v>0</v>
      </c>
      <c r="R33" s="517">
        <f t="shared" si="1"/>
        <v>0</v>
      </c>
      <c r="S33" s="3"/>
    </row>
    <row r="34" spans="1:19" ht="19.5" customHeight="1" x14ac:dyDescent="0.25">
      <c r="A34" s="5">
        <v>28</v>
      </c>
      <c r="B34" s="515"/>
      <c r="C34" s="515"/>
      <c r="D34" s="515"/>
      <c r="E34" s="515"/>
      <c r="F34" s="515"/>
      <c r="G34" s="515"/>
      <c r="H34" s="515"/>
      <c r="I34" s="515"/>
      <c r="J34" s="515"/>
      <c r="K34" s="515"/>
      <c r="L34" s="515"/>
      <c r="M34" s="515"/>
      <c r="N34" s="515"/>
      <c r="O34" s="515"/>
      <c r="P34" s="515"/>
      <c r="Q34" s="517">
        <f t="shared" si="0"/>
        <v>0</v>
      </c>
      <c r="R34" s="517">
        <f t="shared" si="1"/>
        <v>0</v>
      </c>
      <c r="S34" s="3"/>
    </row>
    <row r="35" spans="1:19" ht="19.5" customHeight="1" x14ac:dyDescent="0.25">
      <c r="A35" s="5">
        <v>29</v>
      </c>
      <c r="B35" s="515"/>
      <c r="C35" s="515"/>
      <c r="D35" s="515"/>
      <c r="E35" s="515"/>
      <c r="F35" s="515"/>
      <c r="G35" s="515"/>
      <c r="H35" s="515"/>
      <c r="I35" s="515"/>
      <c r="J35" s="515"/>
      <c r="K35" s="515"/>
      <c r="L35" s="515"/>
      <c r="M35" s="515"/>
      <c r="N35" s="515"/>
      <c r="O35" s="515"/>
      <c r="P35" s="515"/>
      <c r="Q35" s="517">
        <f t="shared" si="0"/>
        <v>0</v>
      </c>
      <c r="R35" s="517">
        <f t="shared" si="1"/>
        <v>0</v>
      </c>
      <c r="S35" s="3"/>
    </row>
    <row r="36" spans="1:19" ht="19.5" customHeight="1" x14ac:dyDescent="0.25">
      <c r="A36" s="5">
        <v>30</v>
      </c>
      <c r="B36" s="515"/>
      <c r="C36" s="515"/>
      <c r="D36" s="515"/>
      <c r="E36" s="515"/>
      <c r="F36" s="515"/>
      <c r="G36" s="515"/>
      <c r="H36" s="515"/>
      <c r="I36" s="515"/>
      <c r="J36" s="515"/>
      <c r="K36" s="515"/>
      <c r="L36" s="515"/>
      <c r="M36" s="515"/>
      <c r="N36" s="515"/>
      <c r="O36" s="515"/>
      <c r="P36" s="515"/>
      <c r="Q36" s="517">
        <f t="shared" si="0"/>
        <v>0</v>
      </c>
      <c r="R36" s="517">
        <f t="shared" si="1"/>
        <v>0</v>
      </c>
      <c r="S36" s="3"/>
    </row>
    <row r="37" spans="1:19" ht="19.5" customHeight="1" x14ac:dyDescent="0.25">
      <c r="A37" s="5">
        <v>31</v>
      </c>
      <c r="B37" s="515"/>
      <c r="C37" s="515"/>
      <c r="D37" s="515"/>
      <c r="E37" s="515"/>
      <c r="F37" s="515"/>
      <c r="G37" s="515"/>
      <c r="H37" s="515"/>
      <c r="I37" s="515"/>
      <c r="J37" s="515"/>
      <c r="K37" s="515"/>
      <c r="L37" s="515"/>
      <c r="M37" s="515"/>
      <c r="N37" s="515"/>
      <c r="O37" s="515"/>
      <c r="P37" s="515"/>
      <c r="Q37" s="517">
        <f t="shared" si="0"/>
        <v>0</v>
      </c>
      <c r="R37" s="517">
        <f t="shared" si="1"/>
        <v>0</v>
      </c>
      <c r="S37" s="3"/>
    </row>
    <row r="38" spans="1:19" ht="27" thickBot="1" x14ac:dyDescent="0.3">
      <c r="A38" s="22" t="s">
        <v>48</v>
      </c>
      <c r="B38" s="509">
        <f t="shared" ref="B38:P38" si="3">SUM(B21:B37)</f>
        <v>0</v>
      </c>
      <c r="C38" s="507">
        <f t="shared" si="3"/>
        <v>0</v>
      </c>
      <c r="D38" s="507">
        <f t="shared" si="3"/>
        <v>0</v>
      </c>
      <c r="E38" s="507">
        <f t="shared" si="3"/>
        <v>0</v>
      </c>
      <c r="F38" s="507">
        <f t="shared" si="3"/>
        <v>0</v>
      </c>
      <c r="G38" s="507">
        <f t="shared" si="3"/>
        <v>0</v>
      </c>
      <c r="H38" s="507">
        <f t="shared" si="3"/>
        <v>0</v>
      </c>
      <c r="I38" s="507">
        <f t="shared" si="3"/>
        <v>0</v>
      </c>
      <c r="J38" s="507">
        <f t="shared" si="3"/>
        <v>0</v>
      </c>
      <c r="K38" s="507">
        <f t="shared" si="3"/>
        <v>0</v>
      </c>
      <c r="L38" s="507">
        <f t="shared" si="3"/>
        <v>0</v>
      </c>
      <c r="M38" s="507">
        <f t="shared" si="3"/>
        <v>0</v>
      </c>
      <c r="N38" s="507">
        <f t="shared" si="3"/>
        <v>0</v>
      </c>
      <c r="O38" s="507">
        <f t="shared" si="3"/>
        <v>0</v>
      </c>
      <c r="P38" s="507">
        <f t="shared" si="3"/>
        <v>0</v>
      </c>
      <c r="Q38" s="507">
        <f t="shared" si="0"/>
        <v>0</v>
      </c>
      <c r="R38" s="520">
        <f>+B38-Q38</f>
        <v>0</v>
      </c>
      <c r="S38" s="3"/>
    </row>
    <row r="39" spans="1:19" ht="26.4" x14ac:dyDescent="0.25">
      <c r="A39" s="22" t="s">
        <v>49</v>
      </c>
      <c r="B39" s="510">
        <f>-B4+B38</f>
        <v>0</v>
      </c>
      <c r="C39" s="507">
        <f t="shared" ref="C39:Q39" si="4">+C4-C38</f>
        <v>0</v>
      </c>
      <c r="D39" s="507">
        <f t="shared" si="4"/>
        <v>0</v>
      </c>
      <c r="E39" s="507">
        <f t="shared" si="4"/>
        <v>0</v>
      </c>
      <c r="F39" s="507">
        <f t="shared" si="4"/>
        <v>0</v>
      </c>
      <c r="G39" s="507">
        <f t="shared" si="4"/>
        <v>0</v>
      </c>
      <c r="H39" s="507">
        <f t="shared" si="4"/>
        <v>0</v>
      </c>
      <c r="I39" s="507">
        <f t="shared" si="4"/>
        <v>0</v>
      </c>
      <c r="J39" s="507">
        <f t="shared" si="4"/>
        <v>0</v>
      </c>
      <c r="K39" s="507">
        <f t="shared" si="4"/>
        <v>0</v>
      </c>
      <c r="L39" s="507">
        <f t="shared" si="4"/>
        <v>0</v>
      </c>
      <c r="M39" s="507">
        <f t="shared" si="4"/>
        <v>0</v>
      </c>
      <c r="N39" s="507">
        <f t="shared" si="4"/>
        <v>0</v>
      </c>
      <c r="O39" s="507">
        <f t="shared" si="4"/>
        <v>0</v>
      </c>
      <c r="P39" s="507">
        <f t="shared" si="4"/>
        <v>0</v>
      </c>
      <c r="Q39" s="507">
        <f t="shared" si="4"/>
        <v>0</v>
      </c>
      <c r="R39" s="507">
        <f>+R4+R38</f>
        <v>0</v>
      </c>
      <c r="S39" s="3"/>
    </row>
    <row r="40" spans="1:19" x14ac:dyDescent="0.25">
      <c r="A40" s="5"/>
      <c r="B40" s="36"/>
      <c r="C40" s="26"/>
      <c r="D40" s="26"/>
      <c r="E40" s="26"/>
      <c r="F40" s="26"/>
      <c r="G40" s="26"/>
      <c r="H40" s="26"/>
      <c r="I40" s="26"/>
      <c r="J40" s="26"/>
      <c r="K40" s="26"/>
      <c r="L40" s="26"/>
      <c r="M40" s="26"/>
      <c r="N40" s="26"/>
      <c r="O40" s="26"/>
      <c r="P40" s="26"/>
      <c r="Q40" s="26"/>
      <c r="R40" s="26"/>
      <c r="S40" s="3"/>
    </row>
    <row r="41" spans="1:19" ht="26.4" x14ac:dyDescent="0.25">
      <c r="A41" s="22" t="s">
        <v>17</v>
      </c>
      <c r="B41" s="503">
        <f>+'Monthly Spending Plan summary'!B26</f>
        <v>0</v>
      </c>
      <c r="C41" s="503">
        <f>+'Monthly Spending Plan summary'!C26</f>
        <v>0</v>
      </c>
      <c r="D41" s="503">
        <f>+'Monthly Spending Plan summary'!D26</f>
        <v>0</v>
      </c>
      <c r="E41" s="503">
        <f>+'Monthly Spending Plan summary'!E26</f>
        <v>0</v>
      </c>
      <c r="F41" s="503">
        <f>+'Monthly Spending Plan summary'!F26</f>
        <v>0</v>
      </c>
      <c r="G41" s="503">
        <f>+'Monthly Spending Plan summary'!G26</f>
        <v>0</v>
      </c>
      <c r="H41" s="503">
        <f>+'Monthly Spending Plan summary'!H26</f>
        <v>0</v>
      </c>
      <c r="I41" s="503">
        <f>+'Monthly Spending Plan summary'!I26</f>
        <v>0</v>
      </c>
      <c r="J41" s="503">
        <f>+'Monthly Spending Plan summary'!J26</f>
        <v>0</v>
      </c>
      <c r="K41" s="503">
        <f>+'Monthly Spending Plan summary'!K26</f>
        <v>0</v>
      </c>
      <c r="L41" s="503">
        <f>+'Monthly Spending Plan summary'!L26</f>
        <v>0</v>
      </c>
      <c r="M41" s="503">
        <f>+'Monthly Spending Plan summary'!M26</f>
        <v>0</v>
      </c>
      <c r="N41" s="503">
        <f>+'Monthly Spending Plan summary'!N26</f>
        <v>0</v>
      </c>
      <c r="O41" s="503">
        <f>+'Monthly Spending Plan summary'!O26</f>
        <v>0</v>
      </c>
      <c r="P41" s="503">
        <f>+'Monthly Spending Plan summary'!P26</f>
        <v>0</v>
      </c>
      <c r="Q41" s="503">
        <f>+'Monthly Spending Plan summary'!Q26</f>
        <v>0</v>
      </c>
      <c r="R41" s="503">
        <f>+'Monthly Spending Plan summary'!R26</f>
        <v>0</v>
      </c>
      <c r="S41" s="3"/>
    </row>
    <row r="42" spans="1:19" ht="26.4" x14ac:dyDescent="0.25">
      <c r="A42" s="22" t="s">
        <v>50</v>
      </c>
      <c r="B42" s="503">
        <f>+'Actual summary'!B26</f>
        <v>0</v>
      </c>
      <c r="C42" s="503">
        <f>+'Actual summary'!C26</f>
        <v>0</v>
      </c>
      <c r="D42" s="503">
        <f>+'Actual summary'!D26</f>
        <v>0</v>
      </c>
      <c r="E42" s="503">
        <f>+'Actual summary'!E26</f>
        <v>0</v>
      </c>
      <c r="F42" s="503">
        <f>+'Actual summary'!F26</f>
        <v>0</v>
      </c>
      <c r="G42" s="503">
        <f>+'Actual summary'!G26</f>
        <v>0</v>
      </c>
      <c r="H42" s="503">
        <f>+'Actual summary'!H26</f>
        <v>0</v>
      </c>
      <c r="I42" s="503">
        <f>+'Actual summary'!I26</f>
        <v>0</v>
      </c>
      <c r="J42" s="503">
        <f>+'Actual summary'!J26</f>
        <v>0</v>
      </c>
      <c r="K42" s="503">
        <f>+'Actual summary'!K26</f>
        <v>0</v>
      </c>
      <c r="L42" s="503">
        <f>+'Actual summary'!L26</f>
        <v>0</v>
      </c>
      <c r="M42" s="503">
        <f>+'Actual summary'!M26</f>
        <v>0</v>
      </c>
      <c r="N42" s="503">
        <f>+'Actual summary'!N26</f>
        <v>0</v>
      </c>
      <c r="O42" s="503">
        <f>+'Actual summary'!O26</f>
        <v>0</v>
      </c>
      <c r="P42" s="503">
        <f>+'Actual summary'!P26</f>
        <v>0</v>
      </c>
      <c r="Q42" s="503">
        <f>+'Actual summary'!Q26</f>
        <v>0</v>
      </c>
      <c r="R42" s="503">
        <f>+'Actual summary'!R26</f>
        <v>0</v>
      </c>
      <c r="S42" s="3"/>
    </row>
    <row r="43" spans="1:19" ht="26.4" x14ac:dyDescent="0.25">
      <c r="A43" s="22" t="s">
        <v>51</v>
      </c>
      <c r="B43" s="503">
        <f>-B41+B42</f>
        <v>0</v>
      </c>
      <c r="C43" s="503">
        <f t="shared" ref="C43:Q43" si="5">+C41-C42</f>
        <v>0</v>
      </c>
      <c r="D43" s="503">
        <f t="shared" si="5"/>
        <v>0</v>
      </c>
      <c r="E43" s="503">
        <f t="shared" si="5"/>
        <v>0</v>
      </c>
      <c r="F43" s="503">
        <f t="shared" si="5"/>
        <v>0</v>
      </c>
      <c r="G43" s="503">
        <f t="shared" si="5"/>
        <v>0</v>
      </c>
      <c r="H43" s="503">
        <f t="shared" si="5"/>
        <v>0</v>
      </c>
      <c r="I43" s="503">
        <f t="shared" si="5"/>
        <v>0</v>
      </c>
      <c r="J43" s="503">
        <f t="shared" si="5"/>
        <v>0</v>
      </c>
      <c r="K43" s="503">
        <f t="shared" si="5"/>
        <v>0</v>
      </c>
      <c r="L43" s="503">
        <f t="shared" si="5"/>
        <v>0</v>
      </c>
      <c r="M43" s="503">
        <f t="shared" si="5"/>
        <v>0</v>
      </c>
      <c r="N43" s="503">
        <f t="shared" si="5"/>
        <v>0</v>
      </c>
      <c r="O43" s="503">
        <f t="shared" si="5"/>
        <v>0</v>
      </c>
      <c r="P43" s="503">
        <f t="shared" si="5"/>
        <v>0</v>
      </c>
      <c r="Q43" s="503">
        <f t="shared" si="5"/>
        <v>0</v>
      </c>
      <c r="R43" s="503">
        <f>+R41+R42</f>
        <v>0</v>
      </c>
      <c r="S43" s="3"/>
    </row>
    <row r="44" spans="1:19" x14ac:dyDescent="0.25">
      <c r="A44" s="5"/>
      <c r="B44" s="34"/>
      <c r="S44" s="3"/>
    </row>
    <row r="45" spans="1:19" x14ac:dyDescent="0.25">
      <c r="A45" s="5"/>
      <c r="B45" s="5"/>
      <c r="C45" s="3"/>
      <c r="D45" s="3" t="s">
        <v>20</v>
      </c>
      <c r="E45" s="3"/>
      <c r="F45" s="3"/>
      <c r="G45" s="3"/>
      <c r="H45" s="5" t="s">
        <v>56</v>
      </c>
      <c r="I45" s="3"/>
      <c r="J45" s="3"/>
      <c r="K45" s="5"/>
      <c r="L45" s="5" t="s">
        <v>23</v>
      </c>
      <c r="M45" s="5"/>
      <c r="N45" s="3"/>
      <c r="O45" s="3"/>
      <c r="P45" s="3"/>
      <c r="Q45" s="3"/>
      <c r="R45" s="3"/>
      <c r="S45" s="3"/>
    </row>
    <row r="46" spans="1:19" ht="19.5" customHeight="1" x14ac:dyDescent="0.25">
      <c r="A46" s="22" t="s">
        <v>18</v>
      </c>
      <c r="B46" s="22"/>
      <c r="C46" s="27" t="s">
        <v>21</v>
      </c>
      <c r="D46" s="28"/>
      <c r="E46" s="511">
        <f>+B38</f>
        <v>0</v>
      </c>
      <c r="F46" s="3"/>
      <c r="G46" s="27" t="s">
        <v>21</v>
      </c>
      <c r="H46" s="28"/>
      <c r="I46" s="513">
        <f>+May!M46</f>
        <v>0</v>
      </c>
      <c r="J46" s="3"/>
      <c r="K46" s="39" t="s">
        <v>21</v>
      </c>
      <c r="L46" s="37"/>
      <c r="M46" s="513">
        <f>+B42</f>
        <v>0</v>
      </c>
      <c r="N46" s="3"/>
      <c r="O46" s="3"/>
      <c r="P46" s="3"/>
      <c r="Q46" s="3"/>
      <c r="R46" s="3"/>
      <c r="S46" s="3"/>
    </row>
    <row r="47" spans="1:19" ht="19.5" customHeight="1" x14ac:dyDescent="0.3">
      <c r="A47" s="22" t="s">
        <v>19</v>
      </c>
      <c r="B47" s="22"/>
      <c r="C47" s="30" t="s">
        <v>22</v>
      </c>
      <c r="D47" s="31"/>
      <c r="E47" s="512">
        <f>+Q38</f>
        <v>0</v>
      </c>
      <c r="F47" s="20" t="s">
        <v>55</v>
      </c>
      <c r="G47" s="30" t="s">
        <v>22</v>
      </c>
      <c r="H47" s="31"/>
      <c r="I47" s="514">
        <f>+May!M47</f>
        <v>0</v>
      </c>
      <c r="J47" s="20" t="s">
        <v>54</v>
      </c>
      <c r="K47" s="42" t="s">
        <v>22</v>
      </c>
      <c r="L47" s="21"/>
      <c r="M47" s="514">
        <f>+Q42</f>
        <v>0</v>
      </c>
      <c r="N47" s="3"/>
      <c r="O47" s="3"/>
      <c r="P47" s="3"/>
      <c r="Q47" s="3"/>
      <c r="R47" s="3"/>
      <c r="S47" s="3"/>
    </row>
    <row r="48" spans="1:19" ht="19.5" customHeight="1" x14ac:dyDescent="0.25">
      <c r="A48" s="5"/>
      <c r="B48" s="5"/>
      <c r="C48" s="43" t="s">
        <v>58</v>
      </c>
      <c r="D48" s="32"/>
      <c r="E48" s="512">
        <f>+E46-E47</f>
        <v>0</v>
      </c>
      <c r="F48" s="3"/>
      <c r="G48" s="43" t="s">
        <v>58</v>
      </c>
      <c r="H48" s="32"/>
      <c r="I48" s="514">
        <f>+I46-I47</f>
        <v>0</v>
      </c>
      <c r="J48" s="3"/>
      <c r="K48" s="43" t="s">
        <v>58</v>
      </c>
      <c r="L48" s="41"/>
      <c r="M48" s="514">
        <f>+M46-M47</f>
        <v>0</v>
      </c>
      <c r="N48" s="3"/>
      <c r="O48" s="3"/>
      <c r="P48" s="3"/>
      <c r="Q48" s="3"/>
      <c r="R48" s="3"/>
      <c r="S48" s="3"/>
    </row>
    <row r="49" spans="1:19" x14ac:dyDescent="0.25">
      <c r="A49" s="5"/>
      <c r="B49" s="5"/>
      <c r="C49" s="3"/>
      <c r="D49" s="3"/>
      <c r="E49" s="3"/>
      <c r="F49" s="3"/>
      <c r="G49" s="3"/>
      <c r="H49" s="3"/>
      <c r="I49" s="3"/>
      <c r="J49" s="3"/>
      <c r="K49" s="3"/>
      <c r="L49" s="3"/>
      <c r="M49" s="3"/>
      <c r="N49" s="3"/>
      <c r="O49" s="3"/>
      <c r="P49" s="3"/>
      <c r="Q49" s="3"/>
      <c r="R49" s="3"/>
      <c r="S49" s="3"/>
    </row>
    <row r="50" spans="1:19" x14ac:dyDescent="0.25">
      <c r="B50" s="5"/>
    </row>
    <row r="51" spans="1:19" x14ac:dyDescent="0.25">
      <c r="B51" s="5"/>
    </row>
  </sheetData>
  <sheetProtection sheet="1" objects="1" scenarios="1" selectLockedCells="1"/>
  <phoneticPr fontId="2" type="noConversion"/>
  <printOptions gridLines="1"/>
  <pageMargins left="0.56000000000000005" right="0.36" top="0.51" bottom="0.45" header="0.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25</vt:i4>
      </vt:variant>
      <vt:variant>
        <vt:lpstr>Charts</vt:lpstr>
      </vt:variant>
      <vt:variant>
        <vt:i4>3</vt:i4>
      </vt:variant>
      <vt:variant>
        <vt:lpstr>Named Ranges</vt:lpstr>
      </vt:variant>
      <vt:variant>
        <vt:i4>41</vt:i4>
      </vt:variant>
    </vt:vector>
  </HeadingPairs>
  <TitlesOfParts>
    <vt:vector size="69" baseType="lpstr">
      <vt:lpstr>Instructions</vt:lpstr>
      <vt:lpstr>Contents</vt:lpstr>
      <vt:lpstr>Personal Financial Statement </vt:lpstr>
      <vt:lpstr>Jan</vt:lpstr>
      <vt:lpstr>Feb</vt:lpstr>
      <vt:lpstr>Mar</vt:lpstr>
      <vt:lpstr>Apr</vt:lpstr>
      <vt:lpstr>May</vt:lpstr>
      <vt:lpstr>Jun</vt:lpstr>
      <vt:lpstr>Jul</vt:lpstr>
      <vt:lpstr>Aug</vt:lpstr>
      <vt:lpstr>Sep</vt:lpstr>
      <vt:lpstr>Oct</vt:lpstr>
      <vt:lpstr>Nov</vt:lpstr>
      <vt:lpstr>Dec</vt:lpstr>
      <vt:lpstr>Debt List</vt:lpstr>
      <vt:lpstr>Percentage Guide</vt:lpstr>
      <vt:lpstr>Percentage Budget</vt:lpstr>
      <vt:lpstr>Compute Variable Expenses</vt:lpstr>
      <vt:lpstr>Debt Repayment Schedule</vt:lpstr>
      <vt:lpstr>Estimated Spending Plan</vt:lpstr>
      <vt:lpstr>Monthly Spending Plan summary</vt:lpstr>
      <vt:lpstr>Category Sheet</vt:lpstr>
      <vt:lpstr>Life Insurance Worksheet</vt:lpstr>
      <vt:lpstr>Actual summary</vt:lpstr>
      <vt:lpstr>Budget Expense Graph</vt:lpstr>
      <vt:lpstr>Budget vs. Actual Graph</vt:lpstr>
      <vt:lpstr>Actual Graph</vt:lpstr>
      <vt:lpstr>_GPF2</vt:lpstr>
      <vt:lpstr>_GPF4</vt:lpstr>
      <vt:lpstr>_GPF6</vt:lpstr>
      <vt:lpstr>GPSA</vt:lpstr>
      <vt:lpstr>GPSC</vt:lpstr>
      <vt:lpstr>GPSR</vt:lpstr>
      <vt:lpstr>Apr!Print_Area</vt:lpstr>
      <vt:lpstr>Aug!Print_Area</vt:lpstr>
      <vt:lpstr>'Category Sheet'!Print_Area</vt:lpstr>
      <vt:lpstr>'Compute Variable Expenses'!Print_Area</vt:lpstr>
      <vt:lpstr>'Debt List'!Print_Area</vt:lpstr>
      <vt:lpstr>'Debt Repayment Schedule'!Print_Area</vt:lpstr>
      <vt:lpstr>Dec!Print_Area</vt:lpstr>
      <vt:lpstr>'Estimated Spending Plan'!Print_Area</vt:lpstr>
      <vt:lpstr>Feb!Print_Area</vt:lpstr>
      <vt:lpstr>Jan!Print_Area</vt:lpstr>
      <vt:lpstr>Jul!Print_Area</vt:lpstr>
      <vt:lpstr>Jun!Print_Area</vt:lpstr>
      <vt:lpstr>'Life Insurance Worksheet'!Print_Area</vt:lpstr>
      <vt:lpstr>Mar!Print_Area</vt:lpstr>
      <vt:lpstr>May!Print_Area</vt:lpstr>
      <vt:lpstr>Nov!Print_Area</vt:lpstr>
      <vt:lpstr>Oct!Print_Area</vt:lpstr>
      <vt:lpstr>'Percentage Budget'!Print_Area</vt:lpstr>
      <vt:lpstr>'Percentage Guide'!Print_Area</vt:lpstr>
      <vt:lpstr>'Personal Financial Statement '!Print_Area</vt:lpstr>
      <vt:lpstr>Sep!Print_Area</vt:lpstr>
      <vt:lpstr>'Actual summary'!Print_Titles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'Monthly Spending Plan summary'!Print_Titles</vt:lpstr>
      <vt:lpstr>Nov!Print_Titles</vt:lpstr>
      <vt:lpstr>Oct!Print_Titles</vt:lpstr>
      <vt:lpstr>Sep!Print_Titles</vt:lpstr>
    </vt:vector>
  </TitlesOfParts>
  <Company>Crown Financial Ministries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Biblical Financial Study - Practical Application Workbook</dc:title>
  <dc:subject>Monthly Budget Worksheets</dc:subject>
  <dc:creator>Crown Financial Ministries</dc:creator>
  <cp:lastModifiedBy>Peter</cp:lastModifiedBy>
  <cp:lastPrinted>2021-08-18T08:20:16Z</cp:lastPrinted>
  <dcterms:created xsi:type="dcterms:W3CDTF">2002-02-03T14:04:28Z</dcterms:created>
  <dcterms:modified xsi:type="dcterms:W3CDTF">2022-10-13T03:03:10Z</dcterms:modified>
  <cp:category>Personal Financial Management</cp:category>
</cp:coreProperties>
</file>