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D:\Data files\Crown\Small Groups\Do Well\"/>
    </mc:Choice>
  </mc:AlternateContent>
  <xr:revisionPtr revIDLastSave="0" documentId="13_ncr:1_{5BA15126-0B35-48A7-9389-B524E91A9497}" xr6:coauthVersionLast="47" xr6:coauthVersionMax="47" xr10:uidLastSave="{00000000-0000-0000-0000-000000000000}"/>
  <bookViews>
    <workbookView xWindow="-108" yWindow="-108" windowWidth="23256" windowHeight="12456" tabRatio="742" xr2:uid="{00000000-000D-0000-FFFF-FFFF00000000}"/>
  </bookViews>
  <sheets>
    <sheet name="Instructions" sheetId="47" r:id="rId1"/>
    <sheet name="Contents" sheetId="62" r:id="rId2"/>
    <sheet name="Personal Financial Statement " sheetId="60" r:id="rId3"/>
    <sheet name="Monthly Spending Plan summary" sheetId="31" r:id="rId4"/>
    <sheet name="Jan" sheetId="3" r:id="rId5"/>
    <sheet name="Feb" sheetId="28" r:id="rId6"/>
    <sheet name="Mar" sheetId="35" r:id="rId7"/>
    <sheet name="Apr" sheetId="36" r:id="rId8"/>
    <sheet name="May" sheetId="37" r:id="rId9"/>
    <sheet name="Jun" sheetId="38" r:id="rId10"/>
    <sheet name="Jul" sheetId="39" r:id="rId11"/>
    <sheet name="Aug" sheetId="40" r:id="rId12"/>
    <sheet name="Sep" sheetId="41" r:id="rId13"/>
    <sheet name="Oct" sheetId="42" r:id="rId14"/>
    <sheet name="Nov" sheetId="43" r:id="rId15"/>
    <sheet name="Dec" sheetId="59" r:id="rId16"/>
    <sheet name="Debt List" sheetId="49" r:id="rId17"/>
    <sheet name="Compute Variable Expenses" sheetId="51" r:id="rId18"/>
    <sheet name="Estimated Spending Plan" sheetId="52" r:id="rId19"/>
    <sheet name="Percentage Guide" sheetId="58" r:id="rId20"/>
    <sheet name="Percentage Spending Plan" sheetId="54" r:id="rId21"/>
    <sheet name="Spending Plan analysis" sheetId="63" r:id="rId22"/>
    <sheet name="Snowball Strategy" sheetId="64" r:id="rId23"/>
    <sheet name="Debt Repayment Schedule" sheetId="61" r:id="rId24"/>
    <sheet name="Adjusted Percentage Plan" sheetId="65" r:id="rId25"/>
    <sheet name="Category Sheet" sheetId="46" r:id="rId26"/>
    <sheet name="Life Insurance Worksheet" sheetId="45" r:id="rId27"/>
    <sheet name="Actual summary" sheetId="32" r:id="rId28"/>
  </sheets>
  <externalReferences>
    <externalReference r:id="rId29"/>
  </externalReferences>
  <definedNames>
    <definedName name="_GPF2" localSheetId="21">'[1]Percentage Guide'!$C$84:$I$116</definedName>
    <definedName name="_GPF2">'Percentage Guide'!#REF!</definedName>
    <definedName name="_GPF4" localSheetId="21">'[1]Percentage Guide'!$C$44:$I$76</definedName>
    <definedName name="_GPF4">'Percentage Guide'!#REF!</definedName>
    <definedName name="_GPF6" localSheetId="21">'[1]Percentage Guide'!$C$4:$G$36</definedName>
    <definedName name="_GPF6">'Percentage Guide'!#REF!</definedName>
    <definedName name="GPSA" localSheetId="21">'[1]Percentage Guide'!$C$164:$D$196</definedName>
    <definedName name="GPSA">'Percentage Guide'!#REF!</definedName>
    <definedName name="GPSC" localSheetId="21">'[1]Percentage Guide'!$C$124:$E$156</definedName>
    <definedName name="GPSC">'Percentage Guide'!#REF!</definedName>
    <definedName name="GPSR" localSheetId="21">'[1]Percentage Guide'!$C$204:$D$236</definedName>
    <definedName name="GPSR">'Percentage Guide'!#REF!</definedName>
    <definedName name="GuidePercentFam2">#REF!</definedName>
    <definedName name="GuidePercentFam4">#REF!</definedName>
    <definedName name="GuidePercentSingle">#REF!,#REF!</definedName>
    <definedName name="GuidePercentSingleRoomate">#REF!,#REF!</definedName>
    <definedName name="_xlnm.Print_Area" localSheetId="24">'Adjusted Percentage Plan'!$A$2:$F$40</definedName>
    <definedName name="_xlnm.Print_Area" localSheetId="7">Apr!$A$2:$R$49</definedName>
    <definedName name="_xlnm.Print_Area" localSheetId="11">Aug!$A$2:$R$49</definedName>
    <definedName name="_xlnm.Print_Area" localSheetId="25">'Category Sheet'!$A$2:$E$89</definedName>
    <definedName name="_xlnm.Print_Area" localSheetId="17">'Compute Variable Expenses'!$B$2:$E$19</definedName>
    <definedName name="_xlnm.Print_Area" localSheetId="16">'Debt List'!$A$2:$G$46</definedName>
    <definedName name="_xlnm.Print_Area" localSheetId="23">'Debt Repayment Schedule'!$B$2:$G$562</definedName>
    <definedName name="_xlnm.Print_Area" localSheetId="15">Dec!$A$2:$R$49</definedName>
    <definedName name="_xlnm.Print_Area" localSheetId="18">'Estimated Spending Plan'!$B$2:$E$147</definedName>
    <definedName name="_xlnm.Print_Area" localSheetId="5">Feb!$A$2:$R$49</definedName>
    <definedName name="_xlnm.Print_Area" localSheetId="4">Jan!$A$1:$R$49</definedName>
    <definedName name="_xlnm.Print_Area" localSheetId="10">Jul!$A$2:$R$49</definedName>
    <definedName name="_xlnm.Print_Area" localSheetId="9">Jun!$A$2:$R$49</definedName>
    <definedName name="_xlnm.Print_Area" localSheetId="26">'Life Insurance Worksheet'!#REF!</definedName>
    <definedName name="_xlnm.Print_Area" localSheetId="6">Mar!$A$2:$R$49</definedName>
    <definedName name="_xlnm.Print_Area" localSheetId="8">May!$A$2:$R$49</definedName>
    <definedName name="_xlnm.Print_Area" localSheetId="14">Nov!$A$2:$R$49</definedName>
    <definedName name="_xlnm.Print_Area" localSheetId="13">Oct!$A$2:$R$49</definedName>
    <definedName name="_xlnm.Print_Area" localSheetId="19">'Percentage Guide'!#REF!</definedName>
    <definedName name="_xlnm.Print_Area" localSheetId="20">'Percentage Spending Plan'!$A$2:$F$40</definedName>
    <definedName name="_xlnm.Print_Area" localSheetId="2">'Personal Financial Statement '!$B$2:$D$37</definedName>
    <definedName name="_xlnm.Print_Area" localSheetId="12">Sep!$A$2:$R$49</definedName>
    <definedName name="_xlnm.Print_Titles" localSheetId="27">'Actual summary'!$A:$A</definedName>
    <definedName name="_xlnm.Print_Titles" localSheetId="7">Apr!$A:$A</definedName>
    <definedName name="_xlnm.Print_Titles" localSheetId="11">Aug!$A:$A</definedName>
    <definedName name="_xlnm.Print_Titles" localSheetId="15">Dec!$A:$A</definedName>
    <definedName name="_xlnm.Print_Titles" localSheetId="5">Feb!$A:$A</definedName>
    <definedName name="_xlnm.Print_Titles" localSheetId="4">Jan!$A:$A</definedName>
    <definedName name="_xlnm.Print_Titles" localSheetId="10">Jul!$A:$A</definedName>
    <definedName name="_xlnm.Print_Titles" localSheetId="9">Jun!$A:$A</definedName>
    <definedName name="_xlnm.Print_Titles" localSheetId="6">Mar!$A:$A</definedName>
    <definedName name="_xlnm.Print_Titles" localSheetId="8">May!$A:$A</definedName>
    <definedName name="_xlnm.Print_Titles" localSheetId="3">'Monthly Spending Plan summary'!$A:$A</definedName>
    <definedName name="_xlnm.Print_Titles" localSheetId="14">Nov!$A:$A</definedName>
    <definedName name="_xlnm.Print_Titles" localSheetId="13">Oct!$A:$A</definedName>
    <definedName name="_xlnm.Print_Titles" localSheetId="12">Sep!$A:$A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65" l="1"/>
  <c r="F36" i="65"/>
  <c r="F34" i="65"/>
  <c r="F32" i="65"/>
  <c r="F30" i="65"/>
  <c r="F28" i="65"/>
  <c r="F26" i="65"/>
  <c r="F24" i="65"/>
  <c r="F22" i="65"/>
  <c r="F20" i="65"/>
  <c r="F18" i="65"/>
  <c r="F16" i="65"/>
  <c r="F40" i="65" s="1"/>
  <c r="F6" i="65"/>
  <c r="F6" i="54"/>
  <c r="F8" i="54" s="1"/>
  <c r="F8" i="65" l="1"/>
  <c r="F12" i="65" s="1"/>
  <c r="G40" i="65" s="1"/>
  <c r="F12" i="54" l="1"/>
  <c r="F18" i="54" l="1"/>
  <c r="F34" i="54"/>
  <c r="F32" i="54"/>
  <c r="F24" i="54"/>
  <c r="F30" i="54"/>
  <c r="F20" i="54"/>
  <c r="F36" i="54"/>
  <c r="F26" i="54"/>
  <c r="F38" i="54"/>
  <c r="F16" i="54"/>
  <c r="F22" i="54"/>
  <c r="F28" i="54"/>
  <c r="F40" i="54" l="1"/>
  <c r="G40" i="54" s="1"/>
  <c r="E27" i="63" l="1"/>
  <c r="E14" i="63"/>
  <c r="B14" i="63"/>
  <c r="D27" i="63"/>
  <c r="C27" i="63"/>
  <c r="B27" i="63"/>
  <c r="D14" i="63"/>
  <c r="C14" i="63"/>
  <c r="H249" i="58" l="1"/>
  <c r="G249" i="58"/>
  <c r="F249" i="58"/>
  <c r="E249" i="58"/>
  <c r="D249" i="58"/>
  <c r="C249" i="58"/>
  <c r="H226" i="58"/>
  <c r="G226" i="58"/>
  <c r="F226" i="58"/>
  <c r="E226" i="58"/>
  <c r="D226" i="58"/>
  <c r="C226" i="58"/>
  <c r="H223" i="58"/>
  <c r="G223" i="58"/>
  <c r="F223" i="58"/>
  <c r="E223" i="58"/>
  <c r="D223" i="58"/>
  <c r="C223" i="58"/>
  <c r="H209" i="58"/>
  <c r="G209" i="58"/>
  <c r="F209" i="58"/>
  <c r="E209" i="58"/>
  <c r="D209" i="58"/>
  <c r="C209" i="58"/>
  <c r="H186" i="58"/>
  <c r="G186" i="58"/>
  <c r="F186" i="58"/>
  <c r="E186" i="58"/>
  <c r="D186" i="58"/>
  <c r="C186" i="58"/>
  <c r="H183" i="58"/>
  <c r="G183" i="58"/>
  <c r="F183" i="58"/>
  <c r="E183" i="58"/>
  <c r="D183" i="58"/>
  <c r="C183" i="58"/>
  <c r="H166" i="58"/>
  <c r="G166" i="58"/>
  <c r="F166" i="58"/>
  <c r="E166" i="58"/>
  <c r="D166" i="58"/>
  <c r="C166" i="58"/>
  <c r="H143" i="58"/>
  <c r="G143" i="58"/>
  <c r="F143" i="58"/>
  <c r="E143" i="58"/>
  <c r="D143" i="58"/>
  <c r="C143" i="58"/>
  <c r="H140" i="58"/>
  <c r="G140" i="58"/>
  <c r="F140" i="58"/>
  <c r="E140" i="58"/>
  <c r="D140" i="58"/>
  <c r="C140" i="58"/>
  <c r="H123" i="58"/>
  <c r="G123" i="58"/>
  <c r="F123" i="58"/>
  <c r="E123" i="58"/>
  <c r="D123" i="58"/>
  <c r="C123" i="58"/>
  <c r="H100" i="58"/>
  <c r="G100" i="58"/>
  <c r="F100" i="58"/>
  <c r="E100" i="58"/>
  <c r="D100" i="58"/>
  <c r="C100" i="58"/>
  <c r="H97" i="58"/>
  <c r="G97" i="58"/>
  <c r="F97" i="58"/>
  <c r="E97" i="58"/>
  <c r="D97" i="58"/>
  <c r="C97" i="58"/>
  <c r="H80" i="58"/>
  <c r="G80" i="58"/>
  <c r="F80" i="58"/>
  <c r="E80" i="58"/>
  <c r="D80" i="58"/>
  <c r="C80" i="58"/>
  <c r="H57" i="58"/>
  <c r="G57" i="58"/>
  <c r="F57" i="58"/>
  <c r="E57" i="58"/>
  <c r="D57" i="58"/>
  <c r="C57" i="58"/>
  <c r="H54" i="58"/>
  <c r="G54" i="58"/>
  <c r="F54" i="58"/>
  <c r="E54" i="58"/>
  <c r="D54" i="58"/>
  <c r="C54" i="58"/>
  <c r="H37" i="58"/>
  <c r="G37" i="58"/>
  <c r="F37" i="58"/>
  <c r="E37" i="58"/>
  <c r="D37" i="58"/>
  <c r="C37" i="58"/>
  <c r="H14" i="58"/>
  <c r="G14" i="58"/>
  <c r="F14" i="58"/>
  <c r="E14" i="58"/>
  <c r="D14" i="58"/>
  <c r="C14" i="58"/>
  <c r="H11" i="58"/>
  <c r="G11" i="58"/>
  <c r="F11" i="58"/>
  <c r="E11" i="58"/>
  <c r="D11" i="58"/>
  <c r="C11" i="58"/>
  <c r="E20" i="51" l="1"/>
  <c r="E19" i="51"/>
  <c r="E18" i="51"/>
  <c r="E17" i="51"/>
  <c r="E16" i="51"/>
  <c r="E15" i="51"/>
  <c r="E14" i="51"/>
  <c r="E13" i="51"/>
  <c r="E12" i="51"/>
  <c r="E11" i="51"/>
  <c r="E10" i="51"/>
  <c r="E9" i="51"/>
  <c r="E8" i="51"/>
  <c r="E7" i="51"/>
  <c r="E6" i="51"/>
  <c r="D53" i="49"/>
  <c r="C53" i="49"/>
  <c r="D44" i="49"/>
  <c r="C44" i="49"/>
  <c r="D37" i="49"/>
  <c r="C37" i="49"/>
  <c r="D28" i="49"/>
  <c r="C28" i="49"/>
  <c r="D2" i="59" l="1"/>
  <c r="D2" i="43"/>
  <c r="D2" i="42"/>
  <c r="R39" i="41"/>
  <c r="Q39" i="41"/>
  <c r="Q38" i="41"/>
  <c r="R38" i="41" s="1"/>
  <c r="Q37" i="41"/>
  <c r="R37" i="41" s="1"/>
  <c r="Q36" i="41"/>
  <c r="R36" i="41" s="1"/>
  <c r="R35" i="41"/>
  <c r="Q35" i="41"/>
  <c r="Q34" i="41"/>
  <c r="R34" i="41" s="1"/>
  <c r="Q33" i="41"/>
  <c r="R33" i="41" s="1"/>
  <c r="Q32" i="41"/>
  <c r="R32" i="41" s="1"/>
  <c r="R31" i="41"/>
  <c r="Q31" i="41"/>
  <c r="Q30" i="41"/>
  <c r="R30" i="41" s="1"/>
  <c r="Q29" i="41"/>
  <c r="R29" i="41" s="1"/>
  <c r="Q28" i="41"/>
  <c r="R28" i="41" s="1"/>
  <c r="R27" i="41"/>
  <c r="Q27" i="41"/>
  <c r="Q26" i="41"/>
  <c r="R26" i="41" s="1"/>
  <c r="Q25" i="41"/>
  <c r="R25" i="41" s="1"/>
  <c r="Q24" i="41"/>
  <c r="R24" i="41" s="1"/>
  <c r="R23" i="41"/>
  <c r="Q23" i="41"/>
  <c r="Q22" i="41"/>
  <c r="R22" i="41" s="1"/>
  <c r="Q21" i="41"/>
  <c r="R21" i="41" s="1"/>
  <c r="Q20" i="41"/>
  <c r="R20" i="41" s="1"/>
  <c r="R19" i="41"/>
  <c r="Q19" i="41"/>
  <c r="Q18" i="41"/>
  <c r="R18" i="41" s="1"/>
  <c r="Q17" i="41"/>
  <c r="R17" i="41" s="1"/>
  <c r="Q16" i="41"/>
  <c r="R16" i="41" s="1"/>
  <c r="R15" i="41"/>
  <c r="Q15" i="41"/>
  <c r="Q14" i="41"/>
  <c r="R14" i="41" s="1"/>
  <c r="Q13" i="41"/>
  <c r="R13" i="41" s="1"/>
  <c r="Q12" i="41"/>
  <c r="R12" i="41" s="1"/>
  <c r="R11" i="41"/>
  <c r="Q11" i="41"/>
  <c r="Q10" i="41"/>
  <c r="R10" i="41" s="1"/>
  <c r="Q9" i="41"/>
  <c r="R9" i="41" s="1"/>
  <c r="Q8" i="41"/>
  <c r="R8" i="41" s="1"/>
  <c r="R7" i="41"/>
  <c r="Q7" i="41"/>
  <c r="Q5" i="41"/>
  <c r="Q40" i="41" s="1"/>
  <c r="D2" i="41"/>
  <c r="D2" i="40"/>
  <c r="D2" i="39"/>
  <c r="D2" i="38"/>
  <c r="D2" i="37"/>
  <c r="D2" i="36"/>
  <c r="D2" i="35"/>
  <c r="D2" i="28"/>
  <c r="R5" i="41" l="1"/>
  <c r="R40" i="41" s="1"/>
  <c r="R38" i="3"/>
  <c r="R42" i="3"/>
  <c r="Q42" i="3"/>
  <c r="Q38" i="3"/>
  <c r="Q37" i="3"/>
  <c r="R37" i="3" s="1"/>
  <c r="Q36" i="3"/>
  <c r="R36" i="3" s="1"/>
  <c r="Q35" i="3"/>
  <c r="R35" i="3" s="1"/>
  <c r="Q34" i="3"/>
  <c r="R34" i="3" s="1"/>
  <c r="Q33" i="3"/>
  <c r="R33" i="3" s="1"/>
  <c r="Q32" i="3"/>
  <c r="R32" i="3" s="1"/>
  <c r="Q31" i="3"/>
  <c r="R31" i="3" s="1"/>
  <c r="Q30" i="3"/>
  <c r="R30" i="3" s="1"/>
  <c r="Q29" i="3"/>
  <c r="R29" i="3" s="1"/>
  <c r="Q28" i="3"/>
  <c r="R28" i="3" s="1"/>
  <c r="Q27" i="3"/>
  <c r="R27" i="3" s="1"/>
  <c r="Q26" i="3"/>
  <c r="R26" i="3" s="1"/>
  <c r="Q25" i="3"/>
  <c r="R25" i="3" s="1"/>
  <c r="Q24" i="3"/>
  <c r="R24" i="3" s="1"/>
  <c r="Q23" i="3"/>
  <c r="R23" i="3" s="1"/>
  <c r="Q21" i="3"/>
  <c r="R21" i="3" s="1"/>
  <c r="Q20" i="3"/>
  <c r="R20" i="3" s="1"/>
  <c r="Q19" i="3"/>
  <c r="R19" i="3" s="1"/>
  <c r="Q18" i="3"/>
  <c r="R18" i="3" s="1"/>
  <c r="Q17" i="3"/>
  <c r="R17" i="3" s="1"/>
  <c r="Q16" i="3"/>
  <c r="R16" i="3" s="1"/>
  <c r="Q15" i="3"/>
  <c r="R15" i="3" s="1"/>
  <c r="Q14" i="3"/>
  <c r="R14" i="3" s="1"/>
  <c r="Q13" i="3"/>
  <c r="R13" i="3" s="1"/>
  <c r="Q12" i="3"/>
  <c r="R12" i="3" s="1"/>
  <c r="Q11" i="3"/>
  <c r="R11" i="3" s="1"/>
  <c r="Q10" i="3"/>
  <c r="R10" i="3" s="1"/>
  <c r="Q9" i="3"/>
  <c r="R9" i="3" s="1"/>
  <c r="Q8" i="3"/>
  <c r="R8" i="3" s="1"/>
  <c r="R7" i="3"/>
  <c r="Q7" i="3"/>
  <c r="R5" i="3"/>
  <c r="Q5" i="3"/>
  <c r="D17" i="45"/>
  <c r="D23" i="45"/>
  <c r="P22" i="37"/>
  <c r="P39" i="37" s="1"/>
  <c r="O22" i="37"/>
  <c r="O39" i="37" s="1"/>
  <c r="N22" i="37"/>
  <c r="N39" i="37" s="1"/>
  <c r="M22" i="37"/>
  <c r="M39" i="37" s="1"/>
  <c r="L22" i="37"/>
  <c r="L39" i="37" s="1"/>
  <c r="K22" i="37"/>
  <c r="K39" i="37" s="1"/>
  <c r="J22" i="37"/>
  <c r="J39" i="37" s="1"/>
  <c r="I22" i="37"/>
  <c r="I39" i="37" s="1"/>
  <c r="H22" i="37"/>
  <c r="H39" i="37" s="1"/>
  <c r="G22" i="37"/>
  <c r="G39" i="37" s="1"/>
  <c r="F22" i="37"/>
  <c r="F39" i="37" s="1"/>
  <c r="E22" i="37"/>
  <c r="E39" i="37" s="1"/>
  <c r="D22" i="37"/>
  <c r="D39" i="37" s="1"/>
  <c r="C22" i="37"/>
  <c r="C39" i="37" s="1"/>
  <c r="B22" i="37"/>
  <c r="B39" i="37" s="1"/>
  <c r="P5" i="37"/>
  <c r="O5" i="37"/>
  <c r="N5" i="37"/>
  <c r="M5" i="37"/>
  <c r="L5" i="37"/>
  <c r="K5" i="37"/>
  <c r="J5" i="37"/>
  <c r="I5" i="37"/>
  <c r="H5" i="37"/>
  <c r="G5" i="37"/>
  <c r="Q5" i="37" s="1"/>
  <c r="R5" i="37" s="1"/>
  <c r="F5" i="37"/>
  <c r="E5" i="37"/>
  <c r="D5" i="37"/>
  <c r="C5" i="37"/>
  <c r="B5" i="37"/>
  <c r="Q38" i="37"/>
  <c r="R38" i="37" s="1"/>
  <c r="Q37" i="37"/>
  <c r="R37" i="37" s="1"/>
  <c r="Q36" i="37"/>
  <c r="R36" i="37" s="1"/>
  <c r="Q35" i="37"/>
  <c r="R35" i="37" s="1"/>
  <c r="Q34" i="37"/>
  <c r="R34" i="37" s="1"/>
  <c r="Q33" i="37"/>
  <c r="R33" i="37" s="1"/>
  <c r="Q32" i="37"/>
  <c r="R32" i="37" s="1"/>
  <c r="Q31" i="37"/>
  <c r="R31" i="37" s="1"/>
  <c r="Q30" i="37"/>
  <c r="R30" i="37" s="1"/>
  <c r="Q29" i="37"/>
  <c r="R29" i="37" s="1"/>
  <c r="Q28" i="37"/>
  <c r="R28" i="37" s="1"/>
  <c r="Q27" i="37"/>
  <c r="R27" i="37" s="1"/>
  <c r="Q26" i="37"/>
  <c r="R26" i="37" s="1"/>
  <c r="Q25" i="37"/>
  <c r="R25" i="37" s="1"/>
  <c r="Q24" i="37"/>
  <c r="R24" i="37" s="1"/>
  <c r="Q23" i="37"/>
  <c r="R23" i="37" s="1"/>
  <c r="Q21" i="37"/>
  <c r="R21" i="37" s="1"/>
  <c r="Q20" i="37"/>
  <c r="R20" i="37" s="1"/>
  <c r="Q19" i="37"/>
  <c r="R19" i="37" s="1"/>
  <c r="Q18" i="37"/>
  <c r="R18" i="37" s="1"/>
  <c r="Q17" i="37"/>
  <c r="R17" i="37" s="1"/>
  <c r="Q16" i="37"/>
  <c r="R16" i="37" s="1"/>
  <c r="Q15" i="37"/>
  <c r="R15" i="37" s="1"/>
  <c r="Q14" i="37"/>
  <c r="R14" i="37" s="1"/>
  <c r="Q13" i="37"/>
  <c r="R13" i="37" s="1"/>
  <c r="Q12" i="37"/>
  <c r="R12" i="37" s="1"/>
  <c r="Q11" i="37"/>
  <c r="R11" i="37" s="1"/>
  <c r="Q10" i="37"/>
  <c r="R10" i="37" s="1"/>
  <c r="Q9" i="37"/>
  <c r="R9" i="37" s="1"/>
  <c r="Q8" i="37"/>
  <c r="R8" i="37" s="1"/>
  <c r="Q7" i="37"/>
  <c r="E25" i="45" l="1"/>
  <c r="J40" i="37"/>
  <c r="C40" i="37"/>
  <c r="D40" i="37"/>
  <c r="L40" i="37"/>
  <c r="E40" i="37"/>
  <c r="Q22" i="37"/>
  <c r="R22" i="37" s="1"/>
  <c r="F40" i="37"/>
  <c r="N40" i="37"/>
  <c r="H40" i="37"/>
  <c r="P40" i="37"/>
  <c r="R7" i="37"/>
  <c r="R42" i="37" s="1"/>
  <c r="R43" i="37" s="1"/>
  <c r="R44" i="37" s="1"/>
  <c r="Q42" i="37"/>
  <c r="Q43" i="37" s="1"/>
  <c r="Q44" i="37" s="1"/>
  <c r="G40" i="37"/>
  <c r="I40" i="37"/>
  <c r="K40" i="37"/>
  <c r="M40" i="37"/>
  <c r="O40" i="37"/>
  <c r="B40" i="37"/>
  <c r="Q39" i="37"/>
  <c r="Q40" i="37" s="1"/>
  <c r="R39" i="37" l="1"/>
  <c r="R40" i="37" s="1"/>
  <c r="P5" i="35"/>
  <c r="O5" i="35"/>
  <c r="N5" i="35"/>
  <c r="M5" i="35"/>
  <c r="L5" i="35"/>
  <c r="K5" i="35"/>
  <c r="J5" i="35"/>
  <c r="I5" i="35"/>
  <c r="H5" i="35"/>
  <c r="G5" i="35"/>
  <c r="F5" i="35"/>
  <c r="E5" i="35"/>
  <c r="D5" i="35"/>
  <c r="C5" i="35"/>
  <c r="B5" i="35"/>
  <c r="P5" i="28"/>
  <c r="O5" i="28"/>
  <c r="N5" i="28"/>
  <c r="M5" i="28"/>
  <c r="L5" i="28"/>
  <c r="K5" i="28"/>
  <c r="J5" i="28"/>
  <c r="I5" i="28"/>
  <c r="H5" i="28"/>
  <c r="G5" i="28"/>
  <c r="F5" i="28"/>
  <c r="E5" i="28"/>
  <c r="D5" i="28"/>
  <c r="C5" i="28"/>
  <c r="B5" i="28"/>
  <c r="P5" i="3"/>
  <c r="O5" i="3"/>
  <c r="N5" i="3"/>
  <c r="M5" i="3"/>
  <c r="L5" i="3"/>
  <c r="K5" i="3"/>
  <c r="J5" i="3"/>
  <c r="I5" i="3"/>
  <c r="H5" i="3"/>
  <c r="G5" i="3"/>
  <c r="F5" i="3"/>
  <c r="E5" i="3"/>
  <c r="D5" i="3"/>
  <c r="C5" i="3"/>
  <c r="B5" i="3"/>
  <c r="P5" i="59"/>
  <c r="O5" i="59"/>
  <c r="O40" i="59" s="1"/>
  <c r="N5" i="59"/>
  <c r="M5" i="59"/>
  <c r="L5" i="59"/>
  <c r="K5" i="59"/>
  <c r="J5" i="59"/>
  <c r="I5" i="59"/>
  <c r="H5" i="59"/>
  <c r="G5" i="59"/>
  <c r="F5" i="59"/>
  <c r="E5" i="59"/>
  <c r="D5" i="59"/>
  <c r="C5" i="59"/>
  <c r="B5" i="59"/>
  <c r="C9" i="61"/>
  <c r="F7" i="61" s="1"/>
  <c r="D8" i="61" s="1"/>
  <c r="C11" i="61" s="1"/>
  <c r="E11" i="61" s="1"/>
  <c r="C12" i="61" s="1"/>
  <c r="A11" i="61"/>
  <c r="A12" i="61" s="1"/>
  <c r="B11" i="61"/>
  <c r="D2" i="3"/>
  <c r="D21" i="60"/>
  <c r="D35" i="60"/>
  <c r="B22" i="3"/>
  <c r="M22" i="3"/>
  <c r="M39" i="3" s="1"/>
  <c r="M7" i="32" s="1"/>
  <c r="M22" i="32" s="1"/>
  <c r="M36" i="32" s="1"/>
  <c r="C22" i="3"/>
  <c r="Q22" i="3" s="1"/>
  <c r="R22" i="3" s="1"/>
  <c r="D22" i="3"/>
  <c r="D39" i="3" s="1"/>
  <c r="E22" i="3"/>
  <c r="E39" i="3" s="1"/>
  <c r="F22" i="3"/>
  <c r="F39" i="3" s="1"/>
  <c r="G22" i="3"/>
  <c r="G39" i="3" s="1"/>
  <c r="G7" i="32" s="1"/>
  <c r="G22" i="32" s="1"/>
  <c r="H22" i="3"/>
  <c r="H39" i="3" s="1"/>
  <c r="I22" i="3"/>
  <c r="I39" i="3" s="1"/>
  <c r="J22" i="3"/>
  <c r="J39" i="3" s="1"/>
  <c r="K22" i="3"/>
  <c r="K39" i="3" s="1"/>
  <c r="K7" i="32" s="1"/>
  <c r="K22" i="32" s="1"/>
  <c r="L22" i="3"/>
  <c r="L39" i="3" s="1"/>
  <c r="N22" i="3"/>
  <c r="N39" i="3" s="1"/>
  <c r="N7" i="32" s="1"/>
  <c r="N22" i="32" s="1"/>
  <c r="O22" i="3"/>
  <c r="O39" i="3" s="1"/>
  <c r="P22" i="3"/>
  <c r="P39" i="3" s="1"/>
  <c r="B22" i="59"/>
  <c r="B39" i="59" s="1"/>
  <c r="C22" i="59"/>
  <c r="C39" i="59" s="1"/>
  <c r="D22" i="59"/>
  <c r="D39" i="59" s="1"/>
  <c r="E22" i="59"/>
  <c r="E39" i="59"/>
  <c r="E18" i="32" s="1"/>
  <c r="F22" i="59"/>
  <c r="F39" i="59" s="1"/>
  <c r="G22" i="59"/>
  <c r="G39" i="59" s="1"/>
  <c r="G18" i="32" s="1"/>
  <c r="H22" i="59"/>
  <c r="H39" i="59" s="1"/>
  <c r="I22" i="59"/>
  <c r="I39" i="59" s="1"/>
  <c r="J22" i="59"/>
  <c r="J39" i="59" s="1"/>
  <c r="J18" i="32" s="1"/>
  <c r="K22" i="59"/>
  <c r="K39" i="59" s="1"/>
  <c r="L22" i="59"/>
  <c r="M22" i="59"/>
  <c r="M39" i="59" s="1"/>
  <c r="M18" i="32" s="1"/>
  <c r="N22" i="59"/>
  <c r="N39" i="59" s="1"/>
  <c r="O22" i="59"/>
  <c r="O39" i="59" s="1"/>
  <c r="O18" i="32" s="1"/>
  <c r="P22" i="59"/>
  <c r="P39" i="59" s="1"/>
  <c r="P18" i="32" s="1"/>
  <c r="B22" i="35"/>
  <c r="B22" i="28"/>
  <c r="B22" i="36"/>
  <c r="B11" i="32"/>
  <c r="B22" i="38"/>
  <c r="B22" i="39"/>
  <c r="B39" i="39" s="1"/>
  <c r="B22" i="40"/>
  <c r="B22" i="41"/>
  <c r="B39" i="41" s="1"/>
  <c r="B22" i="42"/>
  <c r="B22" i="43"/>
  <c r="B39" i="43" s="1"/>
  <c r="C22" i="35"/>
  <c r="C39" i="35" s="1"/>
  <c r="D22" i="35"/>
  <c r="D39" i="35" s="1"/>
  <c r="D9" i="32" s="1"/>
  <c r="E22" i="35"/>
  <c r="E39" i="35" s="1"/>
  <c r="F22" i="35"/>
  <c r="F39" i="35" s="1"/>
  <c r="G22" i="35"/>
  <c r="G39" i="35" s="1"/>
  <c r="H22" i="35"/>
  <c r="H39" i="35" s="1"/>
  <c r="I22" i="35"/>
  <c r="I39" i="35" s="1"/>
  <c r="J22" i="35"/>
  <c r="J39" i="35" s="1"/>
  <c r="K22" i="35"/>
  <c r="L22" i="35"/>
  <c r="L39" i="35" s="1"/>
  <c r="L9" i="32" s="1"/>
  <c r="M22" i="35"/>
  <c r="M39" i="35" s="1"/>
  <c r="N22" i="35"/>
  <c r="N39" i="35" s="1"/>
  <c r="N9" i="32" s="1"/>
  <c r="O22" i="35"/>
  <c r="O39" i="35" s="1"/>
  <c r="P22" i="35"/>
  <c r="P39" i="35" s="1"/>
  <c r="C22" i="28"/>
  <c r="D22" i="28"/>
  <c r="D39" i="28" s="1"/>
  <c r="E22" i="28"/>
  <c r="E39" i="28" s="1"/>
  <c r="E8" i="32" s="1"/>
  <c r="F22" i="28"/>
  <c r="F39" i="28" s="1"/>
  <c r="G22" i="28"/>
  <c r="G39" i="28" s="1"/>
  <c r="H22" i="28"/>
  <c r="H39" i="28" s="1"/>
  <c r="I22" i="28"/>
  <c r="I39" i="28" s="1"/>
  <c r="J22" i="28"/>
  <c r="J39" i="28" s="1"/>
  <c r="K22" i="28"/>
  <c r="K39" i="28" s="1"/>
  <c r="L22" i="28"/>
  <c r="L39" i="28" s="1"/>
  <c r="M22" i="28"/>
  <c r="M39" i="28" s="1"/>
  <c r="N22" i="28"/>
  <c r="N39" i="28" s="1"/>
  <c r="O22" i="28"/>
  <c r="O39" i="28"/>
  <c r="O8" i="32" s="1"/>
  <c r="P22" i="28"/>
  <c r="P39" i="28" s="1"/>
  <c r="C22" i="36"/>
  <c r="C39" i="36" s="1"/>
  <c r="C10" i="32" s="1"/>
  <c r="D22" i="36"/>
  <c r="D39" i="36" s="1"/>
  <c r="E22" i="36"/>
  <c r="E39" i="36" s="1"/>
  <c r="E10" i="32" s="1"/>
  <c r="F22" i="36"/>
  <c r="F39" i="36" s="1"/>
  <c r="G22" i="36"/>
  <c r="G39" i="36" s="1"/>
  <c r="G10" i="32" s="1"/>
  <c r="H22" i="36"/>
  <c r="H39" i="36" s="1"/>
  <c r="I22" i="36"/>
  <c r="I39" i="36" s="1"/>
  <c r="I10" i="32" s="1"/>
  <c r="J22" i="36"/>
  <c r="J39" i="36" s="1"/>
  <c r="K22" i="36"/>
  <c r="K39" i="36" s="1"/>
  <c r="K10" i="32" s="1"/>
  <c r="L22" i="36"/>
  <c r="L39" i="36" s="1"/>
  <c r="M22" i="36"/>
  <c r="M39" i="36" s="1"/>
  <c r="M10" i="32" s="1"/>
  <c r="N22" i="36"/>
  <c r="N39" i="36" s="1"/>
  <c r="O22" i="36"/>
  <c r="O39" i="36" s="1"/>
  <c r="O10" i="32" s="1"/>
  <c r="P22" i="36"/>
  <c r="P39" i="36" s="1"/>
  <c r="C11" i="32"/>
  <c r="D11" i="32"/>
  <c r="E11" i="32"/>
  <c r="F11" i="32"/>
  <c r="G11" i="32"/>
  <c r="H11" i="32"/>
  <c r="I11" i="32"/>
  <c r="J11" i="32"/>
  <c r="K11" i="32"/>
  <c r="L11" i="32"/>
  <c r="M11" i="32"/>
  <c r="N11" i="32"/>
  <c r="P11" i="32"/>
  <c r="C22" i="38"/>
  <c r="D22" i="38"/>
  <c r="D39" i="38" s="1"/>
  <c r="D12" i="32" s="1"/>
  <c r="E22" i="38"/>
  <c r="E39" i="38" s="1"/>
  <c r="F22" i="38"/>
  <c r="F39" i="38" s="1"/>
  <c r="F12" i="32" s="1"/>
  <c r="G22" i="38"/>
  <c r="G39" i="38" s="1"/>
  <c r="H22" i="38"/>
  <c r="H39" i="38" s="1"/>
  <c r="H12" i="32" s="1"/>
  <c r="I22" i="38"/>
  <c r="I39" i="38" s="1"/>
  <c r="J22" i="38"/>
  <c r="J39" i="38" s="1"/>
  <c r="J12" i="32" s="1"/>
  <c r="K22" i="38"/>
  <c r="K39" i="38" s="1"/>
  <c r="L22" i="38"/>
  <c r="L39" i="38" s="1"/>
  <c r="L12" i="32" s="1"/>
  <c r="M22" i="38"/>
  <c r="M39" i="38" s="1"/>
  <c r="N22" i="38"/>
  <c r="N39" i="38" s="1"/>
  <c r="N12" i="32" s="1"/>
  <c r="O22" i="38"/>
  <c r="O39" i="38" s="1"/>
  <c r="P22" i="38"/>
  <c r="P39" i="38" s="1"/>
  <c r="P12" i="32" s="1"/>
  <c r="C22" i="39"/>
  <c r="D22" i="39"/>
  <c r="D39" i="39" s="1"/>
  <c r="D13" i="32" s="1"/>
  <c r="E22" i="39"/>
  <c r="E39" i="39" s="1"/>
  <c r="F22" i="39"/>
  <c r="F39" i="39" s="1"/>
  <c r="G22" i="39"/>
  <c r="G39" i="39" s="1"/>
  <c r="G13" i="32" s="1"/>
  <c r="H22" i="39"/>
  <c r="H39" i="39" s="1"/>
  <c r="I22" i="39"/>
  <c r="I39" i="39" s="1"/>
  <c r="J22" i="39"/>
  <c r="J39" i="39" s="1"/>
  <c r="K22" i="39"/>
  <c r="K39" i="39" s="1"/>
  <c r="L22" i="39"/>
  <c r="L39" i="39" s="1"/>
  <c r="M22" i="39"/>
  <c r="M39" i="39" s="1"/>
  <c r="N22" i="39"/>
  <c r="N39" i="39" s="1"/>
  <c r="O22" i="39"/>
  <c r="O39" i="39" s="1"/>
  <c r="O13" i="32" s="1"/>
  <c r="P22" i="39"/>
  <c r="P39" i="39" s="1"/>
  <c r="C22" i="40"/>
  <c r="C39" i="40" s="1"/>
  <c r="D22" i="40"/>
  <c r="D39" i="40" s="1"/>
  <c r="E22" i="40"/>
  <c r="E39" i="40" s="1"/>
  <c r="E14" i="32" s="1"/>
  <c r="F22" i="40"/>
  <c r="F39" i="40" s="1"/>
  <c r="G22" i="40"/>
  <c r="G39" i="40" s="1"/>
  <c r="H22" i="40"/>
  <c r="H39" i="40" s="1"/>
  <c r="I22" i="40"/>
  <c r="I39" i="40" s="1"/>
  <c r="J22" i="40"/>
  <c r="J39" i="40" s="1"/>
  <c r="K22" i="40"/>
  <c r="K39" i="40" s="1"/>
  <c r="L22" i="40"/>
  <c r="L39" i="40" s="1"/>
  <c r="M22" i="40"/>
  <c r="M39" i="40" s="1"/>
  <c r="M14" i="32" s="1"/>
  <c r="N22" i="40"/>
  <c r="N39" i="40" s="1"/>
  <c r="O22" i="40"/>
  <c r="O39" i="40" s="1"/>
  <c r="P22" i="40"/>
  <c r="P39" i="40" s="1"/>
  <c r="C22" i="41"/>
  <c r="C39" i="41" s="1"/>
  <c r="C15" i="32" s="1"/>
  <c r="D22" i="41"/>
  <c r="D39" i="41" s="1"/>
  <c r="E22" i="41"/>
  <c r="E39" i="41" s="1"/>
  <c r="E15" i="32" s="1"/>
  <c r="F22" i="41"/>
  <c r="F39" i="41" s="1"/>
  <c r="F15" i="32" s="1"/>
  <c r="G22" i="41"/>
  <c r="G39" i="41" s="1"/>
  <c r="G15" i="32" s="1"/>
  <c r="H22" i="41"/>
  <c r="H39" i="41" s="1"/>
  <c r="H15" i="32" s="1"/>
  <c r="I22" i="41"/>
  <c r="I39" i="41" s="1"/>
  <c r="I15" i="32" s="1"/>
  <c r="J22" i="41"/>
  <c r="J39" i="41" s="1"/>
  <c r="J15" i="32" s="1"/>
  <c r="K22" i="41"/>
  <c r="K39" i="41" s="1"/>
  <c r="K15" i="32" s="1"/>
  <c r="L22" i="41"/>
  <c r="L39" i="41" s="1"/>
  <c r="L15" i="32" s="1"/>
  <c r="M22" i="41"/>
  <c r="M39" i="41" s="1"/>
  <c r="M15" i="32" s="1"/>
  <c r="N22" i="41"/>
  <c r="N39" i="41" s="1"/>
  <c r="N15" i="32" s="1"/>
  <c r="O22" i="41"/>
  <c r="O39" i="41" s="1"/>
  <c r="O15" i="32" s="1"/>
  <c r="P22" i="41"/>
  <c r="P39" i="41" s="1"/>
  <c r="P15" i="32" s="1"/>
  <c r="C22" i="42"/>
  <c r="C39" i="42" s="1"/>
  <c r="C16" i="32" s="1"/>
  <c r="D22" i="42"/>
  <c r="D39" i="42" s="1"/>
  <c r="D16" i="32" s="1"/>
  <c r="E22" i="42"/>
  <c r="E39" i="42" s="1"/>
  <c r="E16" i="32" s="1"/>
  <c r="F22" i="42"/>
  <c r="F39" i="42" s="1"/>
  <c r="G22" i="42"/>
  <c r="G39" i="42" s="1"/>
  <c r="G16" i="32" s="1"/>
  <c r="H22" i="42"/>
  <c r="H39" i="42"/>
  <c r="H16" i="32" s="1"/>
  <c r="I22" i="42"/>
  <c r="I39" i="42" s="1"/>
  <c r="I16" i="32" s="1"/>
  <c r="J22" i="42"/>
  <c r="J39" i="42" s="1"/>
  <c r="K22" i="42"/>
  <c r="K39" i="42" s="1"/>
  <c r="K16" i="32" s="1"/>
  <c r="L22" i="42"/>
  <c r="L39" i="42" s="1"/>
  <c r="L16" i="32" s="1"/>
  <c r="M22" i="42"/>
  <c r="M39" i="42" s="1"/>
  <c r="M16" i="32" s="1"/>
  <c r="N22" i="42"/>
  <c r="N39" i="42" s="1"/>
  <c r="O22" i="42"/>
  <c r="O39" i="42" s="1"/>
  <c r="O16" i="32" s="1"/>
  <c r="P22" i="42"/>
  <c r="P39" i="42" s="1"/>
  <c r="P16" i="32" s="1"/>
  <c r="C22" i="43"/>
  <c r="C39" i="43" s="1"/>
  <c r="C17" i="32" s="1"/>
  <c r="D22" i="43"/>
  <c r="D39" i="43" s="1"/>
  <c r="D17" i="32" s="1"/>
  <c r="E22" i="43"/>
  <c r="E39" i="43" s="1"/>
  <c r="F22" i="43"/>
  <c r="F39" i="43" s="1"/>
  <c r="F17" i="32" s="1"/>
  <c r="G22" i="43"/>
  <c r="G39" i="43" s="1"/>
  <c r="G17" i="32" s="1"/>
  <c r="H22" i="43"/>
  <c r="H39" i="43" s="1"/>
  <c r="H17" i="32" s="1"/>
  <c r="I22" i="43"/>
  <c r="I39" i="43" s="1"/>
  <c r="J22" i="43"/>
  <c r="J39" i="43" s="1"/>
  <c r="J17" i="32"/>
  <c r="K22" i="43"/>
  <c r="K39" i="43" s="1"/>
  <c r="K17" i="32" s="1"/>
  <c r="L22" i="43"/>
  <c r="L39" i="43" s="1"/>
  <c r="L17" i="32" s="1"/>
  <c r="M22" i="43"/>
  <c r="M39" i="43" s="1"/>
  <c r="M17" i="32" s="1"/>
  <c r="N22" i="43"/>
  <c r="N39" i="43" s="1"/>
  <c r="N17" i="32"/>
  <c r="O22" i="43"/>
  <c r="O39" i="43" s="1"/>
  <c r="O17" i="32" s="1"/>
  <c r="P22" i="43"/>
  <c r="P39" i="43" s="1"/>
  <c r="P17" i="32" s="1"/>
  <c r="B21" i="31"/>
  <c r="B22" i="31" s="1"/>
  <c r="Q38" i="35"/>
  <c r="R38" i="35" s="1"/>
  <c r="Q37" i="35"/>
  <c r="R37" i="35" s="1"/>
  <c r="Q36" i="35"/>
  <c r="R36" i="35" s="1"/>
  <c r="Q35" i="35"/>
  <c r="R35" i="35" s="1"/>
  <c r="Q34" i="35"/>
  <c r="R34" i="35" s="1"/>
  <c r="Q33" i="35"/>
  <c r="R33" i="35" s="1"/>
  <c r="Q32" i="35"/>
  <c r="R32" i="35" s="1"/>
  <c r="Q31" i="35"/>
  <c r="R31" i="35" s="1"/>
  <c r="Q30" i="35"/>
  <c r="R30" i="35" s="1"/>
  <c r="Q29" i="35"/>
  <c r="R29" i="35" s="1"/>
  <c r="Q28" i="35"/>
  <c r="R28" i="35" s="1"/>
  <c r="Q27" i="35"/>
  <c r="R27" i="35" s="1"/>
  <c r="Q26" i="35"/>
  <c r="R26" i="35" s="1"/>
  <c r="Q25" i="35"/>
  <c r="R25" i="35" s="1"/>
  <c r="Q24" i="35"/>
  <c r="R24" i="35" s="1"/>
  <c r="Q23" i="35"/>
  <c r="R23" i="35" s="1"/>
  <c r="Q21" i="35"/>
  <c r="R21" i="35" s="1"/>
  <c r="Q20" i="35"/>
  <c r="R20" i="35" s="1"/>
  <c r="Q19" i="35"/>
  <c r="R19" i="35" s="1"/>
  <c r="Q18" i="35"/>
  <c r="R18" i="35" s="1"/>
  <c r="Q17" i="35"/>
  <c r="R17" i="35" s="1"/>
  <c r="Q16" i="35"/>
  <c r="R16" i="35" s="1"/>
  <c r="Q15" i="35"/>
  <c r="R15" i="35" s="1"/>
  <c r="Q14" i="35"/>
  <c r="R14" i="35" s="1"/>
  <c r="Q13" i="35"/>
  <c r="R13" i="35" s="1"/>
  <c r="Q12" i="35"/>
  <c r="R12" i="35" s="1"/>
  <c r="Q11" i="35"/>
  <c r="R11" i="35" s="1"/>
  <c r="Q10" i="35"/>
  <c r="R10" i="35" s="1"/>
  <c r="Q9" i="35"/>
  <c r="R9" i="35" s="1"/>
  <c r="Q8" i="35"/>
  <c r="R8" i="35" s="1"/>
  <c r="Q7" i="35"/>
  <c r="R7" i="35" s="1"/>
  <c r="Q38" i="28"/>
  <c r="R38" i="28" s="1"/>
  <c r="Q37" i="28"/>
  <c r="R37" i="28" s="1"/>
  <c r="Q36" i="28"/>
  <c r="R36" i="28" s="1"/>
  <c r="Q35" i="28"/>
  <c r="R35" i="28" s="1"/>
  <c r="Q34" i="28"/>
  <c r="R34" i="28" s="1"/>
  <c r="Q33" i="28"/>
  <c r="R33" i="28" s="1"/>
  <c r="Q32" i="28"/>
  <c r="R32" i="28" s="1"/>
  <c r="Q31" i="28"/>
  <c r="R31" i="28" s="1"/>
  <c r="Q30" i="28"/>
  <c r="R30" i="28" s="1"/>
  <c r="Q29" i="28"/>
  <c r="R29" i="28" s="1"/>
  <c r="Q28" i="28"/>
  <c r="R28" i="28" s="1"/>
  <c r="Q27" i="28"/>
  <c r="R27" i="28" s="1"/>
  <c r="Q26" i="28"/>
  <c r="R26" i="28" s="1"/>
  <c r="Q25" i="28"/>
  <c r="R25" i="28" s="1"/>
  <c r="Q24" i="28"/>
  <c r="R24" i="28" s="1"/>
  <c r="Q23" i="28"/>
  <c r="R23" i="28" s="1"/>
  <c r="Q21" i="28"/>
  <c r="R21" i="28" s="1"/>
  <c r="Q20" i="28"/>
  <c r="R20" i="28" s="1"/>
  <c r="Q19" i="28"/>
  <c r="R19" i="28" s="1"/>
  <c r="Q18" i="28"/>
  <c r="R18" i="28" s="1"/>
  <c r="Q17" i="28"/>
  <c r="R17" i="28" s="1"/>
  <c r="Q16" i="28"/>
  <c r="R16" i="28" s="1"/>
  <c r="Q15" i="28"/>
  <c r="R15" i="28" s="1"/>
  <c r="Q14" i="28"/>
  <c r="R14" i="28" s="1"/>
  <c r="Q13" i="28"/>
  <c r="R13" i="28" s="1"/>
  <c r="Q12" i="28"/>
  <c r="R12" i="28" s="1"/>
  <c r="Q11" i="28"/>
  <c r="R11" i="28" s="1"/>
  <c r="Q10" i="28"/>
  <c r="R10" i="28" s="1"/>
  <c r="Q9" i="28"/>
  <c r="R9" i="28" s="1"/>
  <c r="Q8" i="28"/>
  <c r="R8" i="28" s="1"/>
  <c r="Q7" i="28"/>
  <c r="R7" i="28"/>
  <c r="Q7" i="59"/>
  <c r="R7" i="59" s="1"/>
  <c r="Q8" i="59"/>
  <c r="R8" i="59" s="1"/>
  <c r="Q9" i="59"/>
  <c r="R9" i="59" s="1"/>
  <c r="Q10" i="59"/>
  <c r="R10" i="59" s="1"/>
  <c r="Q11" i="59"/>
  <c r="R11" i="59" s="1"/>
  <c r="Q12" i="59"/>
  <c r="R12" i="59" s="1"/>
  <c r="Q13" i="59"/>
  <c r="R13" i="59" s="1"/>
  <c r="Q14" i="59"/>
  <c r="R14" i="59" s="1"/>
  <c r="Q15" i="59"/>
  <c r="R15" i="59" s="1"/>
  <c r="Q16" i="59"/>
  <c r="R16" i="59" s="1"/>
  <c r="Q17" i="59"/>
  <c r="R17" i="59" s="1"/>
  <c r="Q18" i="59"/>
  <c r="R18" i="59" s="1"/>
  <c r="Q19" i="59"/>
  <c r="R19" i="59" s="1"/>
  <c r="Q20" i="59"/>
  <c r="R20" i="59" s="1"/>
  <c r="Q21" i="59"/>
  <c r="R21" i="59" s="1"/>
  <c r="Q23" i="59"/>
  <c r="R23" i="59" s="1"/>
  <c r="Q24" i="59"/>
  <c r="R24" i="59" s="1"/>
  <c r="Q25" i="59"/>
  <c r="R25" i="59" s="1"/>
  <c r="Q26" i="59"/>
  <c r="R26" i="59" s="1"/>
  <c r="Q27" i="59"/>
  <c r="R27" i="59" s="1"/>
  <c r="Q28" i="59"/>
  <c r="R28" i="59" s="1"/>
  <c r="Q29" i="59"/>
  <c r="R29" i="59" s="1"/>
  <c r="Q30" i="59"/>
  <c r="R30" i="59" s="1"/>
  <c r="Q31" i="59"/>
  <c r="R31" i="59" s="1"/>
  <c r="Q32" i="59"/>
  <c r="R32" i="59" s="1"/>
  <c r="Q33" i="59"/>
  <c r="R33" i="59" s="1"/>
  <c r="Q34" i="59"/>
  <c r="R34" i="59" s="1"/>
  <c r="Q35" i="59"/>
  <c r="R35" i="59" s="1"/>
  <c r="Q36" i="59"/>
  <c r="R36" i="59" s="1"/>
  <c r="Q37" i="59"/>
  <c r="R37" i="59" s="1"/>
  <c r="Q38" i="59"/>
  <c r="R38" i="59" s="1"/>
  <c r="B74" i="52"/>
  <c r="B75" i="52"/>
  <c r="B76" i="52"/>
  <c r="B77" i="52"/>
  <c r="B78" i="52"/>
  <c r="B79" i="52"/>
  <c r="B80" i="52"/>
  <c r="B81" i="52"/>
  <c r="D51" i="52"/>
  <c r="D27" i="52"/>
  <c r="C56" i="52"/>
  <c r="D55" i="52" s="1"/>
  <c r="C38" i="52"/>
  <c r="D37" i="52" s="1"/>
  <c r="C82" i="52"/>
  <c r="D6" i="52"/>
  <c r="D21" i="52"/>
  <c r="D65" i="52"/>
  <c r="C74" i="52"/>
  <c r="C75" i="52"/>
  <c r="C76" i="52"/>
  <c r="C77" i="52"/>
  <c r="C78" i="52"/>
  <c r="C79" i="52"/>
  <c r="C80" i="52"/>
  <c r="C81" i="52"/>
  <c r="D85" i="52"/>
  <c r="D93" i="52"/>
  <c r="D98" i="52"/>
  <c r="D103" i="52"/>
  <c r="D110" i="52"/>
  <c r="D121" i="52"/>
  <c r="D128" i="52"/>
  <c r="E6" i="46"/>
  <c r="E7" i="46" s="1"/>
  <c r="E8" i="46" s="1"/>
  <c r="E9" i="46" s="1"/>
  <c r="E10" i="46" s="1"/>
  <c r="E11" i="46" s="1"/>
  <c r="E12" i="46" s="1"/>
  <c r="E13" i="46" s="1"/>
  <c r="E14" i="46" s="1"/>
  <c r="E15" i="46" s="1"/>
  <c r="E16" i="46" s="1"/>
  <c r="E17" i="46" s="1"/>
  <c r="E18" i="46" s="1"/>
  <c r="E19" i="46" s="1"/>
  <c r="E20" i="46" s="1"/>
  <c r="E21" i="46" s="1"/>
  <c r="E22" i="46" s="1"/>
  <c r="E23" i="46" s="1"/>
  <c r="E24" i="46" s="1"/>
  <c r="E25" i="46" s="1"/>
  <c r="E26" i="46" s="1"/>
  <c r="E27" i="46" s="1"/>
  <c r="E28" i="46" s="1"/>
  <c r="E29" i="46" s="1"/>
  <c r="E30" i="46" s="1"/>
  <c r="E31" i="46" s="1"/>
  <c r="E32" i="46" s="1"/>
  <c r="E33" i="46" s="1"/>
  <c r="E34" i="46" s="1"/>
  <c r="E35" i="46" s="1"/>
  <c r="E36" i="46" s="1"/>
  <c r="E37" i="46" s="1"/>
  <c r="E38" i="46" s="1"/>
  <c r="E39" i="46" s="1"/>
  <c r="E40" i="46" s="1"/>
  <c r="E41" i="46" s="1"/>
  <c r="E42" i="46" s="1"/>
  <c r="E43" i="46" s="1"/>
  <c r="E44" i="46" s="1"/>
  <c r="E45" i="46" s="1"/>
  <c r="E46" i="46" s="1"/>
  <c r="E47" i="46" s="1"/>
  <c r="E48" i="46" s="1"/>
  <c r="Q6" i="31"/>
  <c r="Q7" i="31"/>
  <c r="Q5" i="28" s="1"/>
  <c r="Q8" i="31"/>
  <c r="Q5" i="35" s="1"/>
  <c r="Q9" i="31"/>
  <c r="R9" i="31" s="1"/>
  <c r="Q10" i="31"/>
  <c r="R10" i="31" s="1"/>
  <c r="Q11" i="31"/>
  <c r="R11" i="31" s="1"/>
  <c r="Q12" i="31"/>
  <c r="Q13" i="31"/>
  <c r="R13" i="31" s="1"/>
  <c r="Q14" i="31"/>
  <c r="Q15" i="31"/>
  <c r="R15" i="31" s="1"/>
  <c r="Q16" i="31"/>
  <c r="R16" i="31" s="1"/>
  <c r="Q17" i="31"/>
  <c r="R17" i="31"/>
  <c r="P21" i="31"/>
  <c r="P42" i="3" s="1"/>
  <c r="O21" i="31"/>
  <c r="O42" i="3" s="1"/>
  <c r="N21" i="31"/>
  <c r="M21" i="31"/>
  <c r="L21" i="31"/>
  <c r="K21" i="31"/>
  <c r="K42" i="3" s="1"/>
  <c r="J21" i="31"/>
  <c r="I21" i="31"/>
  <c r="I42" i="3" s="1"/>
  <c r="H21" i="31"/>
  <c r="H22" i="31" s="1"/>
  <c r="G21" i="31"/>
  <c r="G42" i="3" s="1"/>
  <c r="F21" i="31"/>
  <c r="F42" i="3" s="1"/>
  <c r="E21" i="31"/>
  <c r="D21" i="31"/>
  <c r="C21" i="31"/>
  <c r="C5" i="43"/>
  <c r="D5" i="43"/>
  <c r="E5" i="43"/>
  <c r="F5" i="43"/>
  <c r="G5" i="43"/>
  <c r="H5" i="43"/>
  <c r="I5" i="43"/>
  <c r="J5" i="43"/>
  <c r="K5" i="43"/>
  <c r="L5" i="43"/>
  <c r="M5" i="43"/>
  <c r="N5" i="43"/>
  <c r="O5" i="43"/>
  <c r="P5" i="43"/>
  <c r="B5" i="43"/>
  <c r="C5" i="42"/>
  <c r="D5" i="42"/>
  <c r="E5" i="42"/>
  <c r="F5" i="42"/>
  <c r="G5" i="42"/>
  <c r="H5" i="42"/>
  <c r="I5" i="42"/>
  <c r="J5" i="42"/>
  <c r="K5" i="42"/>
  <c r="L5" i="42"/>
  <c r="M5" i="42"/>
  <c r="N5" i="42"/>
  <c r="O5" i="42"/>
  <c r="P5" i="42"/>
  <c r="B5" i="42"/>
  <c r="C5" i="41"/>
  <c r="D5" i="41"/>
  <c r="E5" i="41"/>
  <c r="E40" i="41" s="1"/>
  <c r="F5" i="41"/>
  <c r="G5" i="41"/>
  <c r="G40" i="41" s="1"/>
  <c r="H5" i="41"/>
  <c r="I5" i="41"/>
  <c r="I40" i="41" s="1"/>
  <c r="J5" i="41"/>
  <c r="K5" i="41"/>
  <c r="K40" i="41" s="1"/>
  <c r="L5" i="41"/>
  <c r="M5" i="41"/>
  <c r="M40" i="41" s="1"/>
  <c r="N5" i="41"/>
  <c r="O5" i="41"/>
  <c r="O40" i="41" s="1"/>
  <c r="P5" i="41"/>
  <c r="B5" i="41"/>
  <c r="C5" i="40"/>
  <c r="D5" i="40"/>
  <c r="E5" i="40"/>
  <c r="F5" i="40"/>
  <c r="G5" i="40"/>
  <c r="H5" i="40"/>
  <c r="I5" i="40"/>
  <c r="J5" i="40"/>
  <c r="K5" i="40"/>
  <c r="L5" i="40"/>
  <c r="M5" i="40"/>
  <c r="N5" i="40"/>
  <c r="O5" i="40"/>
  <c r="P5" i="40"/>
  <c r="B5" i="40"/>
  <c r="C5" i="39"/>
  <c r="D5" i="39"/>
  <c r="E5" i="39"/>
  <c r="F5" i="39"/>
  <c r="G5" i="39"/>
  <c r="H5" i="39"/>
  <c r="I5" i="39"/>
  <c r="J5" i="39"/>
  <c r="K5" i="39"/>
  <c r="L5" i="39"/>
  <c r="M5" i="39"/>
  <c r="N5" i="39"/>
  <c r="O5" i="39"/>
  <c r="P5" i="39"/>
  <c r="B5" i="39"/>
  <c r="C5" i="38"/>
  <c r="D5" i="38"/>
  <c r="E5" i="38"/>
  <c r="F5" i="38"/>
  <c r="G5" i="38"/>
  <c r="H5" i="38"/>
  <c r="I5" i="38"/>
  <c r="J5" i="38"/>
  <c r="J40" i="38" s="1"/>
  <c r="K5" i="38"/>
  <c r="L5" i="38"/>
  <c r="M5" i="38"/>
  <c r="N5" i="38"/>
  <c r="O5" i="38"/>
  <c r="P5" i="38"/>
  <c r="B5" i="38"/>
  <c r="C5" i="36"/>
  <c r="C40" i="36" s="1"/>
  <c r="D5" i="36"/>
  <c r="E5" i="36"/>
  <c r="E40" i="36" s="1"/>
  <c r="F5" i="36"/>
  <c r="G5" i="36"/>
  <c r="G40" i="36" s="1"/>
  <c r="H5" i="36"/>
  <c r="I5" i="36"/>
  <c r="I40" i="36" s="1"/>
  <c r="J5" i="36"/>
  <c r="K5" i="36"/>
  <c r="K40" i="36" s="1"/>
  <c r="L5" i="36"/>
  <c r="M5" i="36"/>
  <c r="M40" i="36" s="1"/>
  <c r="N5" i="36"/>
  <c r="O5" i="36"/>
  <c r="O40" i="36" s="1"/>
  <c r="P5" i="36"/>
  <c r="B5" i="36"/>
  <c r="R7" i="31"/>
  <c r="R8" i="31"/>
  <c r="R5" i="35" s="1"/>
  <c r="R14" i="31"/>
  <c r="Q23" i="43"/>
  <c r="R23" i="43" s="1"/>
  <c r="Q24" i="43"/>
  <c r="R24" i="43" s="1"/>
  <c r="Q25" i="43"/>
  <c r="R25" i="43" s="1"/>
  <c r="Q26" i="43"/>
  <c r="R26" i="43" s="1"/>
  <c r="Q27" i="43"/>
  <c r="R27" i="43" s="1"/>
  <c r="Q28" i="43"/>
  <c r="R28" i="43" s="1"/>
  <c r="Q29" i="43"/>
  <c r="R29" i="43" s="1"/>
  <c r="Q30" i="43"/>
  <c r="R30" i="43" s="1"/>
  <c r="Q31" i="43"/>
  <c r="R31" i="43" s="1"/>
  <c r="Q32" i="43"/>
  <c r="R32" i="43" s="1"/>
  <c r="Q33" i="43"/>
  <c r="R33" i="43" s="1"/>
  <c r="Q34" i="43"/>
  <c r="R34" i="43" s="1"/>
  <c r="Q35" i="43"/>
  <c r="R35" i="43" s="1"/>
  <c r="Q36" i="43"/>
  <c r="R36" i="43" s="1"/>
  <c r="Q37" i="43"/>
  <c r="R37" i="43" s="1"/>
  <c r="Q38" i="43"/>
  <c r="R38" i="43" s="1"/>
  <c r="Q7" i="43"/>
  <c r="R7" i="43" s="1"/>
  <c r="Q8" i="43"/>
  <c r="R8" i="43" s="1"/>
  <c r="Q9" i="43"/>
  <c r="R9" i="43" s="1"/>
  <c r="Q10" i="43"/>
  <c r="R10" i="43" s="1"/>
  <c r="Q11" i="43"/>
  <c r="R11" i="43" s="1"/>
  <c r="Q12" i="43"/>
  <c r="R12" i="43" s="1"/>
  <c r="Q13" i="43"/>
  <c r="R13" i="43" s="1"/>
  <c r="Q14" i="43"/>
  <c r="R14" i="43" s="1"/>
  <c r="Q15" i="43"/>
  <c r="R15" i="43" s="1"/>
  <c r="Q16" i="43"/>
  <c r="R16" i="43" s="1"/>
  <c r="Q17" i="43"/>
  <c r="R17" i="43" s="1"/>
  <c r="Q18" i="43"/>
  <c r="R18" i="43" s="1"/>
  <c r="Q19" i="43"/>
  <c r="R19" i="43" s="1"/>
  <c r="Q20" i="43"/>
  <c r="R20" i="43" s="1"/>
  <c r="Q21" i="43"/>
  <c r="R21" i="43" s="1"/>
  <c r="Q23" i="42"/>
  <c r="R23" i="42" s="1"/>
  <c r="Q24" i="42"/>
  <c r="R24" i="42" s="1"/>
  <c r="Q25" i="42"/>
  <c r="R25" i="42" s="1"/>
  <c r="Q26" i="42"/>
  <c r="R26" i="42" s="1"/>
  <c r="Q27" i="42"/>
  <c r="R27" i="42" s="1"/>
  <c r="Q28" i="42"/>
  <c r="R28" i="42" s="1"/>
  <c r="Q29" i="42"/>
  <c r="R29" i="42" s="1"/>
  <c r="Q30" i="42"/>
  <c r="R30" i="42" s="1"/>
  <c r="Q31" i="42"/>
  <c r="R31" i="42" s="1"/>
  <c r="Q32" i="42"/>
  <c r="R32" i="42" s="1"/>
  <c r="Q33" i="42"/>
  <c r="R33" i="42" s="1"/>
  <c r="Q34" i="42"/>
  <c r="R34" i="42" s="1"/>
  <c r="Q35" i="42"/>
  <c r="R35" i="42" s="1"/>
  <c r="Q36" i="42"/>
  <c r="R36" i="42" s="1"/>
  <c r="Q37" i="42"/>
  <c r="R37" i="42" s="1"/>
  <c r="Q38" i="42"/>
  <c r="R38" i="42" s="1"/>
  <c r="Q7" i="42"/>
  <c r="R7" i="42" s="1"/>
  <c r="Q8" i="42"/>
  <c r="R8" i="42" s="1"/>
  <c r="Q9" i="42"/>
  <c r="R9" i="42" s="1"/>
  <c r="Q10" i="42"/>
  <c r="R10" i="42" s="1"/>
  <c r="Q11" i="42"/>
  <c r="R11" i="42" s="1"/>
  <c r="Q12" i="42"/>
  <c r="R12" i="42" s="1"/>
  <c r="Q13" i="42"/>
  <c r="R13" i="42" s="1"/>
  <c r="Q14" i="42"/>
  <c r="R14" i="42" s="1"/>
  <c r="Q15" i="42"/>
  <c r="R15" i="42" s="1"/>
  <c r="Q16" i="42"/>
  <c r="R16" i="42" s="1"/>
  <c r="Q17" i="42"/>
  <c r="R17" i="42" s="1"/>
  <c r="Q18" i="42"/>
  <c r="R18" i="42" s="1"/>
  <c r="Q19" i="42"/>
  <c r="R19" i="42" s="1"/>
  <c r="Q20" i="42"/>
  <c r="R20" i="42" s="1"/>
  <c r="Q21" i="42"/>
  <c r="R21" i="42" s="1"/>
  <c r="Q23" i="40"/>
  <c r="R23" i="40" s="1"/>
  <c r="Q24" i="40"/>
  <c r="R24" i="40" s="1"/>
  <c r="Q25" i="40"/>
  <c r="R25" i="40" s="1"/>
  <c r="Q26" i="40"/>
  <c r="R26" i="40" s="1"/>
  <c r="Q27" i="40"/>
  <c r="R27" i="40" s="1"/>
  <c r="Q28" i="40"/>
  <c r="R28" i="40" s="1"/>
  <c r="Q29" i="40"/>
  <c r="R29" i="40" s="1"/>
  <c r="Q30" i="40"/>
  <c r="R30" i="40" s="1"/>
  <c r="Q31" i="40"/>
  <c r="R31" i="40" s="1"/>
  <c r="Q32" i="40"/>
  <c r="R32" i="40" s="1"/>
  <c r="Q33" i="40"/>
  <c r="R33" i="40" s="1"/>
  <c r="Q34" i="40"/>
  <c r="R34" i="40" s="1"/>
  <c r="Q35" i="40"/>
  <c r="R35" i="40" s="1"/>
  <c r="Q36" i="40"/>
  <c r="R36" i="40" s="1"/>
  <c r="Q37" i="40"/>
  <c r="R37" i="40" s="1"/>
  <c r="Q38" i="40"/>
  <c r="R38" i="40" s="1"/>
  <c r="Q7" i="40"/>
  <c r="R7" i="40" s="1"/>
  <c r="Q8" i="40"/>
  <c r="R8" i="40" s="1"/>
  <c r="Q9" i="40"/>
  <c r="R9" i="40" s="1"/>
  <c r="Q10" i="40"/>
  <c r="R10" i="40" s="1"/>
  <c r="Q11" i="40"/>
  <c r="R11" i="40" s="1"/>
  <c r="Q12" i="40"/>
  <c r="R12" i="40" s="1"/>
  <c r="Q13" i="40"/>
  <c r="R13" i="40" s="1"/>
  <c r="Q14" i="40"/>
  <c r="R14" i="40" s="1"/>
  <c r="Q15" i="40"/>
  <c r="R15" i="40" s="1"/>
  <c r="Q16" i="40"/>
  <c r="R16" i="40" s="1"/>
  <c r="Q17" i="40"/>
  <c r="R17" i="40" s="1"/>
  <c r="Q18" i="40"/>
  <c r="R18" i="40" s="1"/>
  <c r="Q19" i="40"/>
  <c r="R19" i="40" s="1"/>
  <c r="Q20" i="40"/>
  <c r="R20" i="40" s="1"/>
  <c r="Q21" i="40"/>
  <c r="R21" i="40" s="1"/>
  <c r="Q23" i="39"/>
  <c r="R23" i="39" s="1"/>
  <c r="Q24" i="39"/>
  <c r="R24" i="39" s="1"/>
  <c r="Q25" i="39"/>
  <c r="R25" i="39" s="1"/>
  <c r="Q26" i="39"/>
  <c r="R26" i="39" s="1"/>
  <c r="Q27" i="39"/>
  <c r="R27" i="39" s="1"/>
  <c r="Q28" i="39"/>
  <c r="R28" i="39" s="1"/>
  <c r="Q29" i="39"/>
  <c r="R29" i="39" s="1"/>
  <c r="Q30" i="39"/>
  <c r="R30" i="39" s="1"/>
  <c r="Q31" i="39"/>
  <c r="R31" i="39" s="1"/>
  <c r="Q32" i="39"/>
  <c r="R32" i="39" s="1"/>
  <c r="Q33" i="39"/>
  <c r="R33" i="39" s="1"/>
  <c r="Q34" i="39"/>
  <c r="R34" i="39" s="1"/>
  <c r="Q35" i="39"/>
  <c r="R35" i="39" s="1"/>
  <c r="Q36" i="39"/>
  <c r="R36" i="39" s="1"/>
  <c r="Q37" i="39"/>
  <c r="R37" i="39" s="1"/>
  <c r="Q38" i="39"/>
  <c r="R38" i="39" s="1"/>
  <c r="Q7" i="39"/>
  <c r="R7" i="39" s="1"/>
  <c r="Q8" i="39"/>
  <c r="R8" i="39" s="1"/>
  <c r="Q9" i="39"/>
  <c r="R9" i="39" s="1"/>
  <c r="Q10" i="39"/>
  <c r="R10" i="39" s="1"/>
  <c r="Q11" i="39"/>
  <c r="R11" i="39" s="1"/>
  <c r="Q12" i="39"/>
  <c r="R12" i="39" s="1"/>
  <c r="Q13" i="39"/>
  <c r="R13" i="39" s="1"/>
  <c r="Q14" i="39"/>
  <c r="R14" i="39" s="1"/>
  <c r="Q15" i="39"/>
  <c r="R15" i="39" s="1"/>
  <c r="Q16" i="39"/>
  <c r="R16" i="39" s="1"/>
  <c r="Q17" i="39"/>
  <c r="R17" i="39" s="1"/>
  <c r="Q18" i="39"/>
  <c r="R18" i="39" s="1"/>
  <c r="Q19" i="39"/>
  <c r="R19" i="39" s="1"/>
  <c r="Q20" i="39"/>
  <c r="R20" i="39" s="1"/>
  <c r="Q21" i="39"/>
  <c r="R21" i="39" s="1"/>
  <c r="Q23" i="38"/>
  <c r="R23" i="38" s="1"/>
  <c r="Q24" i="38"/>
  <c r="R24" i="38" s="1"/>
  <c r="Q25" i="38"/>
  <c r="R25" i="38" s="1"/>
  <c r="Q26" i="38"/>
  <c r="R26" i="38" s="1"/>
  <c r="Q27" i="38"/>
  <c r="R27" i="38" s="1"/>
  <c r="Q28" i="38"/>
  <c r="R28" i="38" s="1"/>
  <c r="Q29" i="38"/>
  <c r="R29" i="38" s="1"/>
  <c r="Q30" i="38"/>
  <c r="R30" i="38" s="1"/>
  <c r="Q31" i="38"/>
  <c r="R31" i="38" s="1"/>
  <c r="Q32" i="38"/>
  <c r="R32" i="38" s="1"/>
  <c r="Q33" i="38"/>
  <c r="R33" i="38" s="1"/>
  <c r="Q34" i="38"/>
  <c r="R34" i="38" s="1"/>
  <c r="Q35" i="38"/>
  <c r="R35" i="38" s="1"/>
  <c r="Q36" i="38"/>
  <c r="R36" i="38" s="1"/>
  <c r="Q37" i="38"/>
  <c r="R37" i="38" s="1"/>
  <c r="Q38" i="38"/>
  <c r="R38" i="38" s="1"/>
  <c r="Q7" i="38"/>
  <c r="R7" i="38" s="1"/>
  <c r="Q8" i="38"/>
  <c r="R8" i="38" s="1"/>
  <c r="Q9" i="38"/>
  <c r="R9" i="38" s="1"/>
  <c r="Q10" i="38"/>
  <c r="R10" i="38" s="1"/>
  <c r="Q11" i="38"/>
  <c r="R11" i="38" s="1"/>
  <c r="Q12" i="38"/>
  <c r="R12" i="38" s="1"/>
  <c r="Q13" i="38"/>
  <c r="R13" i="38" s="1"/>
  <c r="Q14" i="38"/>
  <c r="R14" i="38" s="1"/>
  <c r="Q15" i="38"/>
  <c r="R15" i="38" s="1"/>
  <c r="Q16" i="38"/>
  <c r="R16" i="38" s="1"/>
  <c r="Q17" i="38"/>
  <c r="R17" i="38" s="1"/>
  <c r="Q18" i="38"/>
  <c r="R18" i="38" s="1"/>
  <c r="Q19" i="38"/>
  <c r="R19" i="38" s="1"/>
  <c r="Q20" i="38"/>
  <c r="R20" i="38" s="1"/>
  <c r="Q21" i="38"/>
  <c r="R21" i="38" s="1"/>
  <c r="Q23" i="36"/>
  <c r="R23" i="36" s="1"/>
  <c r="Q24" i="36"/>
  <c r="R24" i="36" s="1"/>
  <c r="Q25" i="36"/>
  <c r="R25" i="36" s="1"/>
  <c r="Q26" i="36"/>
  <c r="R26" i="36" s="1"/>
  <c r="Q27" i="36"/>
  <c r="R27" i="36" s="1"/>
  <c r="Q28" i="36"/>
  <c r="R28" i="36" s="1"/>
  <c r="Q29" i="36"/>
  <c r="R29" i="36" s="1"/>
  <c r="Q30" i="36"/>
  <c r="R30" i="36" s="1"/>
  <c r="Q31" i="36"/>
  <c r="R31" i="36" s="1"/>
  <c r="Q32" i="36"/>
  <c r="R32" i="36" s="1"/>
  <c r="Q33" i="36"/>
  <c r="R33" i="36" s="1"/>
  <c r="Q34" i="36"/>
  <c r="R34" i="36" s="1"/>
  <c r="Q35" i="36"/>
  <c r="R35" i="36" s="1"/>
  <c r="Q36" i="36"/>
  <c r="R36" i="36" s="1"/>
  <c r="Q37" i="36"/>
  <c r="R37" i="36" s="1"/>
  <c r="Q38" i="36"/>
  <c r="R38" i="36" s="1"/>
  <c r="Q7" i="36"/>
  <c r="R7" i="36" s="1"/>
  <c r="Q8" i="36"/>
  <c r="R8" i="36" s="1"/>
  <c r="Q9" i="36"/>
  <c r="R9" i="36" s="1"/>
  <c r="Q10" i="36"/>
  <c r="R10" i="36" s="1"/>
  <c r="Q11" i="36"/>
  <c r="R11" i="36" s="1"/>
  <c r="Q12" i="36"/>
  <c r="R12" i="36" s="1"/>
  <c r="Q13" i="36"/>
  <c r="R13" i="36" s="1"/>
  <c r="Q14" i="36"/>
  <c r="R14" i="36" s="1"/>
  <c r="Q15" i="36"/>
  <c r="R15" i="36" s="1"/>
  <c r="Q16" i="36"/>
  <c r="R16" i="36" s="1"/>
  <c r="Q17" i="36"/>
  <c r="R17" i="36" s="1"/>
  <c r="Q18" i="36"/>
  <c r="R18" i="36" s="1"/>
  <c r="Q19" i="36"/>
  <c r="R19" i="36" s="1"/>
  <c r="Q20" i="36"/>
  <c r="R20" i="36" s="1"/>
  <c r="Q21" i="36"/>
  <c r="R21" i="36" s="1"/>
  <c r="E47" i="37"/>
  <c r="F3" i="32"/>
  <c r="C18" i="31"/>
  <c r="D18" i="31"/>
  <c r="E18" i="31"/>
  <c r="F18" i="31"/>
  <c r="G18" i="31"/>
  <c r="H18" i="31"/>
  <c r="I18" i="31"/>
  <c r="J18" i="31"/>
  <c r="K18" i="31"/>
  <c r="L18" i="31"/>
  <c r="M18" i="31"/>
  <c r="N18" i="31"/>
  <c r="O18" i="31"/>
  <c r="P18" i="31"/>
  <c r="B18" i="31"/>
  <c r="E42" i="3"/>
  <c r="E22" i="31"/>
  <c r="I22" i="31"/>
  <c r="I42" i="28" s="1"/>
  <c r="M42" i="3"/>
  <c r="M22" i="31"/>
  <c r="M42" i="28" s="1"/>
  <c r="C39" i="28"/>
  <c r="C8" i="32" s="1"/>
  <c r="Q22" i="28"/>
  <c r="N18" i="32"/>
  <c r="C42" i="3"/>
  <c r="C22" i="31"/>
  <c r="C23" i="31" s="1"/>
  <c r="C42" i="35" s="1"/>
  <c r="D42" i="3"/>
  <c r="D22" i="31"/>
  <c r="D23" i="31" s="1"/>
  <c r="F22" i="31"/>
  <c r="F23" i="31" s="1"/>
  <c r="J42" i="3"/>
  <c r="J22" i="31"/>
  <c r="J42" i="28" s="1"/>
  <c r="L42" i="3"/>
  <c r="L22" i="31"/>
  <c r="N42" i="3"/>
  <c r="N22" i="31"/>
  <c r="N42" i="28" s="1"/>
  <c r="O40" i="28"/>
  <c r="P8" i="32"/>
  <c r="P40" i="28"/>
  <c r="L8" i="32"/>
  <c r="L40" i="28"/>
  <c r="H8" i="32"/>
  <c r="H40" i="28"/>
  <c r="D8" i="32"/>
  <c r="D40" i="28"/>
  <c r="O9" i="32"/>
  <c r="O40" i="35"/>
  <c r="G9" i="32"/>
  <c r="G40" i="35"/>
  <c r="C9" i="32"/>
  <c r="C40" i="35"/>
  <c r="C39" i="3"/>
  <c r="B12" i="61"/>
  <c r="A13" i="61"/>
  <c r="N23" i="31"/>
  <c r="N42" i="35" s="1"/>
  <c r="L42" i="28"/>
  <c r="L23" i="31"/>
  <c r="L42" i="35" s="1"/>
  <c r="J23" i="31"/>
  <c r="J24" i="31" s="1"/>
  <c r="J25" i="31" s="1"/>
  <c r="F42" i="28"/>
  <c r="D42" i="28"/>
  <c r="A14" i="61"/>
  <c r="A15" i="61" s="1"/>
  <c r="A16" i="61" s="1"/>
  <c r="A17" i="61" s="1"/>
  <c r="A18" i="61" s="1"/>
  <c r="A19" i="61" s="1"/>
  <c r="A20" i="61" s="1"/>
  <c r="A21" i="61" s="1"/>
  <c r="A22" i="61" s="1"/>
  <c r="A23" i="61" s="1"/>
  <c r="A24" i="61" s="1"/>
  <c r="A25" i="61" s="1"/>
  <c r="A26" i="61" s="1"/>
  <c r="A27" i="61" s="1"/>
  <c r="A28" i="61" s="1"/>
  <c r="A29" i="61" s="1"/>
  <c r="A30" i="61" s="1"/>
  <c r="A31" i="61" s="1"/>
  <c r="A32" i="61" s="1"/>
  <c r="M23" i="31"/>
  <c r="M42" i="35" s="1"/>
  <c r="E42" i="28"/>
  <c r="L24" i="31"/>
  <c r="L25" i="31" s="1"/>
  <c r="L42" i="37" s="1"/>
  <c r="N24" i="31"/>
  <c r="M40" i="59" l="1"/>
  <c r="C40" i="43"/>
  <c r="Q22" i="43"/>
  <c r="Q22" i="42"/>
  <c r="H40" i="42"/>
  <c r="N40" i="41"/>
  <c r="F40" i="41"/>
  <c r="J40" i="41"/>
  <c r="M40" i="40"/>
  <c r="E40" i="40"/>
  <c r="Q22" i="40"/>
  <c r="R22" i="40" s="1"/>
  <c r="G40" i="39"/>
  <c r="B40" i="39"/>
  <c r="Q22" i="36"/>
  <c r="L40" i="35"/>
  <c r="C40" i="3"/>
  <c r="Q39" i="3"/>
  <c r="M40" i="3"/>
  <c r="F42" i="35"/>
  <c r="F24" i="31"/>
  <c r="K8" i="32"/>
  <c r="K40" i="28"/>
  <c r="I40" i="59"/>
  <c r="I18" i="32"/>
  <c r="I7" i="32"/>
  <c r="I22" i="32" s="1"/>
  <c r="I43" i="3" s="1"/>
  <c r="I44" i="3" s="1"/>
  <c r="I40" i="3"/>
  <c r="D40" i="42"/>
  <c r="D42" i="35"/>
  <c r="D24" i="31"/>
  <c r="J8" i="32"/>
  <c r="J23" i="32" s="1"/>
  <c r="J24" i="32" s="1"/>
  <c r="J38" i="32" s="1"/>
  <c r="J40" i="28"/>
  <c r="M9" i="32"/>
  <c r="M40" i="35"/>
  <c r="H18" i="32"/>
  <c r="H40" i="59"/>
  <c r="I14" i="32"/>
  <c r="I40" i="40"/>
  <c r="D18" i="32"/>
  <c r="D40" i="59"/>
  <c r="C40" i="28"/>
  <c r="F40" i="38"/>
  <c r="P40" i="42"/>
  <c r="N40" i="3"/>
  <c r="Q39" i="42"/>
  <c r="E48" i="42" s="1"/>
  <c r="I40" i="28"/>
  <c r="Q5" i="40"/>
  <c r="R5" i="40" s="1"/>
  <c r="L40" i="42"/>
  <c r="D40" i="41"/>
  <c r="O40" i="39"/>
  <c r="G40" i="59"/>
  <c r="E17" i="32"/>
  <c r="Q39" i="43"/>
  <c r="E48" i="43" s="1"/>
  <c r="F40" i="59"/>
  <c r="F18" i="32"/>
  <c r="B23" i="31"/>
  <c r="B42" i="28"/>
  <c r="K18" i="32"/>
  <c r="K40" i="59"/>
  <c r="I17" i="32"/>
  <c r="I40" i="43"/>
  <c r="K13" i="32"/>
  <c r="K40" i="39"/>
  <c r="C18" i="32"/>
  <c r="C40" i="59"/>
  <c r="H23" i="31"/>
  <c r="H24" i="31" s="1"/>
  <c r="H25" i="31" s="1"/>
  <c r="H26" i="31" s="1"/>
  <c r="H42" i="28"/>
  <c r="N8" i="32"/>
  <c r="N23" i="32" s="1"/>
  <c r="N40" i="28"/>
  <c r="E7" i="32"/>
  <c r="E22" i="32" s="1"/>
  <c r="E43" i="3" s="1"/>
  <c r="E44" i="3" s="1"/>
  <c r="E40" i="3"/>
  <c r="E47" i="59"/>
  <c r="B40" i="59"/>
  <c r="B18" i="32"/>
  <c r="Q5" i="36"/>
  <c r="R5" i="36" s="1"/>
  <c r="E40" i="43"/>
  <c r="M24" i="31"/>
  <c r="H42" i="3"/>
  <c r="M43" i="3"/>
  <c r="M44" i="3" s="1"/>
  <c r="I23" i="31"/>
  <c r="D40" i="35"/>
  <c r="K22" i="31"/>
  <c r="O22" i="31"/>
  <c r="C40" i="41"/>
  <c r="Q21" i="31"/>
  <c r="B42" i="3"/>
  <c r="N40" i="38"/>
  <c r="P40" i="41"/>
  <c r="G22" i="31"/>
  <c r="L26" i="31"/>
  <c r="L27" i="31" s="1"/>
  <c r="C24" i="31"/>
  <c r="O40" i="43"/>
  <c r="G40" i="43"/>
  <c r="R6" i="31"/>
  <c r="K23" i="32"/>
  <c r="K43" i="28" s="1"/>
  <c r="H40" i="41"/>
  <c r="M40" i="43"/>
  <c r="P22" i="31"/>
  <c r="K40" i="43"/>
  <c r="Q5" i="59"/>
  <c r="R5" i="59" s="1"/>
  <c r="C42" i="28"/>
  <c r="L40" i="41"/>
  <c r="I8" i="32"/>
  <c r="D11" i="61"/>
  <c r="L42" i="36"/>
  <c r="E49" i="46"/>
  <c r="E50" i="46" s="1"/>
  <c r="E51" i="46" s="1"/>
  <c r="E52" i="46" s="1"/>
  <c r="E53" i="46" s="1"/>
  <c r="E54" i="46" s="1"/>
  <c r="E55" i="46" s="1"/>
  <c r="E56" i="46" s="1"/>
  <c r="E57" i="46" s="1"/>
  <c r="E58" i="46" s="1"/>
  <c r="E59" i="46" s="1"/>
  <c r="E60" i="46" s="1"/>
  <c r="E61" i="46" s="1"/>
  <c r="E62" i="46" s="1"/>
  <c r="E63" i="46" s="1"/>
  <c r="E64" i="46" s="1"/>
  <c r="E65" i="46" s="1"/>
  <c r="E66" i="46" s="1"/>
  <c r="E67" i="46" s="1"/>
  <c r="E68" i="46" s="1"/>
  <c r="E69" i="46" s="1"/>
  <c r="E70" i="46" s="1"/>
  <c r="E71" i="46" s="1"/>
  <c r="E72" i="46" s="1"/>
  <c r="E73" i="46" s="1"/>
  <c r="E74" i="46" s="1"/>
  <c r="E75" i="46" s="1"/>
  <c r="E76" i="46" s="1"/>
  <c r="E77" i="46" s="1"/>
  <c r="E78" i="46" s="1"/>
  <c r="E79" i="46" s="1"/>
  <c r="E80" i="46" s="1"/>
  <c r="E81" i="46" s="1"/>
  <c r="E82" i="46" s="1"/>
  <c r="E83" i="46" s="1"/>
  <c r="E84" i="46" s="1"/>
  <c r="E85" i="46" s="1"/>
  <c r="E86" i="46" s="1"/>
  <c r="E87" i="46" s="1"/>
  <c r="E88" i="46" s="1"/>
  <c r="E89" i="46" s="1"/>
  <c r="O14" i="32"/>
  <c r="O40" i="40"/>
  <c r="G14" i="32"/>
  <c r="G40" i="40"/>
  <c r="M13" i="32"/>
  <c r="M40" i="39"/>
  <c r="E13" i="32"/>
  <c r="E40" i="39"/>
  <c r="F40" i="28"/>
  <c r="F8" i="32"/>
  <c r="Q39" i="28"/>
  <c r="I40" i="35"/>
  <c r="I9" i="32"/>
  <c r="E40" i="35"/>
  <c r="E9" i="32"/>
  <c r="O40" i="3"/>
  <c r="O7" i="32"/>
  <c r="O22" i="32" s="1"/>
  <c r="J7" i="32"/>
  <c r="J22" i="32" s="1"/>
  <c r="J40" i="3"/>
  <c r="K14" i="32"/>
  <c r="K40" i="40"/>
  <c r="C14" i="32"/>
  <c r="C40" i="40"/>
  <c r="I13" i="32"/>
  <c r="I40" i="39"/>
  <c r="P10" i="32"/>
  <c r="P40" i="36"/>
  <c r="N10" i="32"/>
  <c r="N40" i="36"/>
  <c r="L10" i="32"/>
  <c r="L40" i="36"/>
  <c r="J10" i="32"/>
  <c r="J40" i="36"/>
  <c r="H10" i="32"/>
  <c r="H40" i="36"/>
  <c r="F10" i="32"/>
  <c r="F40" i="36"/>
  <c r="D10" i="32"/>
  <c r="D40" i="36"/>
  <c r="Q39" i="36"/>
  <c r="G8" i="32"/>
  <c r="G23" i="32" s="1"/>
  <c r="G40" i="28"/>
  <c r="J9" i="32"/>
  <c r="J40" i="35"/>
  <c r="F9" i="32"/>
  <c r="F40" i="35"/>
  <c r="B17" i="32"/>
  <c r="E47" i="43"/>
  <c r="E49" i="43" s="1"/>
  <c r="R39" i="43"/>
  <c r="B40" i="43"/>
  <c r="B15" i="32"/>
  <c r="E47" i="41"/>
  <c r="B13" i="32"/>
  <c r="E47" i="39"/>
  <c r="P7" i="32"/>
  <c r="P22" i="32" s="1"/>
  <c r="P23" i="32" s="1"/>
  <c r="P40" i="3"/>
  <c r="N36" i="32"/>
  <c r="N43" i="3"/>
  <c r="N44" i="3" s="1"/>
  <c r="E23" i="32"/>
  <c r="E43" i="28" s="1"/>
  <c r="E44" i="28" s="1"/>
  <c r="E36" i="32"/>
  <c r="J26" i="31"/>
  <c r="J42" i="38" s="1"/>
  <c r="J42" i="37"/>
  <c r="E40" i="59"/>
  <c r="P40" i="43"/>
  <c r="N40" i="43"/>
  <c r="L40" i="43"/>
  <c r="J40" i="43"/>
  <c r="H40" i="43"/>
  <c r="F40" i="43"/>
  <c r="O40" i="42"/>
  <c r="M40" i="42"/>
  <c r="K40" i="42"/>
  <c r="I40" i="42"/>
  <c r="G40" i="42"/>
  <c r="E40" i="42"/>
  <c r="C40" i="42"/>
  <c r="B39" i="28"/>
  <c r="R22" i="28"/>
  <c r="D37" i="60"/>
  <c r="J40" i="59"/>
  <c r="N40" i="59"/>
  <c r="P40" i="59"/>
  <c r="G40" i="3"/>
  <c r="K40" i="3"/>
  <c r="E40" i="28"/>
  <c r="P40" i="38"/>
  <c r="L40" i="38"/>
  <c r="H40" i="38"/>
  <c r="B40" i="41"/>
  <c r="E33" i="52"/>
  <c r="E141" i="52" s="1"/>
  <c r="R22" i="43"/>
  <c r="B39" i="42"/>
  <c r="B40" i="42" s="1"/>
  <c r="R22" i="42"/>
  <c r="B39" i="40"/>
  <c r="B39" i="38"/>
  <c r="B40" i="38" s="1"/>
  <c r="B39" i="35"/>
  <c r="B39" i="36"/>
  <c r="B40" i="36" s="1"/>
  <c r="R22" i="36"/>
  <c r="B39" i="3"/>
  <c r="B7" i="32" s="1"/>
  <c r="B22" i="32" s="1"/>
  <c r="D71" i="52"/>
  <c r="B13" i="61"/>
  <c r="B14" i="61" s="1"/>
  <c r="B15" i="61" s="1"/>
  <c r="B16" i="61" s="1"/>
  <c r="B17" i="61" s="1"/>
  <c r="B18" i="61" s="1"/>
  <c r="B19" i="61" s="1"/>
  <c r="B20" i="61" s="1"/>
  <c r="B21" i="61" s="1"/>
  <c r="B22" i="61" s="1"/>
  <c r="B23" i="61" s="1"/>
  <c r="B24" i="61" s="1"/>
  <c r="B25" i="61" s="1"/>
  <c r="B26" i="61" s="1"/>
  <c r="B27" i="61" s="1"/>
  <c r="B28" i="61" s="1"/>
  <c r="B29" i="61" s="1"/>
  <c r="B30" i="61" s="1"/>
  <c r="B31" i="61" s="1"/>
  <c r="B32" i="61" s="1"/>
  <c r="E12" i="61"/>
  <c r="C13" i="61" s="1"/>
  <c r="E13" i="61" s="1"/>
  <c r="D12" i="61"/>
  <c r="A33" i="61"/>
  <c r="J27" i="31"/>
  <c r="F42" i="36"/>
  <c r="F25" i="31"/>
  <c r="F42" i="37" s="1"/>
  <c r="M42" i="36"/>
  <c r="E23" i="31"/>
  <c r="L42" i="38"/>
  <c r="M25" i="31"/>
  <c r="M42" i="37" s="1"/>
  <c r="J42" i="36"/>
  <c r="N42" i="36"/>
  <c r="N25" i="31"/>
  <c r="N42" i="37" s="1"/>
  <c r="J42" i="35"/>
  <c r="C7" i="32"/>
  <c r="Q5" i="38"/>
  <c r="R5" i="38" s="1"/>
  <c r="Q5" i="39"/>
  <c r="D40" i="39"/>
  <c r="Q18" i="31"/>
  <c r="Q22" i="31"/>
  <c r="P14" i="32"/>
  <c r="P40" i="40"/>
  <c r="L14" i="32"/>
  <c r="L40" i="40"/>
  <c r="H14" i="32"/>
  <c r="H40" i="40"/>
  <c r="D14" i="32"/>
  <c r="D40" i="40"/>
  <c r="Q39" i="40"/>
  <c r="N13" i="32"/>
  <c r="N40" i="39"/>
  <c r="J13" i="32"/>
  <c r="J40" i="39"/>
  <c r="F13" i="32"/>
  <c r="F40" i="39"/>
  <c r="C39" i="39"/>
  <c r="Q22" i="39"/>
  <c r="R22" i="39" s="1"/>
  <c r="M12" i="32"/>
  <c r="M40" i="38"/>
  <c r="I12" i="32"/>
  <c r="I40" i="38"/>
  <c r="E12" i="32"/>
  <c r="E40" i="38"/>
  <c r="O11" i="32"/>
  <c r="M8" i="32"/>
  <c r="M40" i="28"/>
  <c r="P9" i="32"/>
  <c r="P40" i="35"/>
  <c r="K39" i="35"/>
  <c r="Q22" i="35"/>
  <c r="R22" i="35" s="1"/>
  <c r="L7" i="32"/>
  <c r="L40" i="3"/>
  <c r="K43" i="3"/>
  <c r="K44" i="3" s="1"/>
  <c r="K36" i="32"/>
  <c r="H7" i="32"/>
  <c r="H40" i="3"/>
  <c r="G43" i="3"/>
  <c r="G44" i="3" s="1"/>
  <c r="G36" i="32"/>
  <c r="D7" i="32"/>
  <c r="D40" i="3"/>
  <c r="R12" i="31"/>
  <c r="R18" i="31" s="1"/>
  <c r="R5" i="28"/>
  <c r="D40" i="38"/>
  <c r="E137" i="52"/>
  <c r="E143" i="52" s="1"/>
  <c r="N40" i="35"/>
  <c r="Q17" i="32"/>
  <c r="N16" i="32"/>
  <c r="N40" i="42"/>
  <c r="J16" i="32"/>
  <c r="J40" i="42"/>
  <c r="F16" i="32"/>
  <c r="F40" i="42"/>
  <c r="D15" i="32"/>
  <c r="Q15" i="32" s="1"/>
  <c r="R15" i="32" s="1"/>
  <c r="N14" i="32"/>
  <c r="N40" i="40"/>
  <c r="J14" i="32"/>
  <c r="J40" i="40"/>
  <c r="F14" i="32"/>
  <c r="F40" i="40"/>
  <c r="P13" i="32"/>
  <c r="P40" i="39"/>
  <c r="L13" i="32"/>
  <c r="L40" i="39"/>
  <c r="H13" i="32"/>
  <c r="H40" i="39"/>
  <c r="O12" i="32"/>
  <c r="O40" i="38"/>
  <c r="K12" i="32"/>
  <c r="K40" i="38"/>
  <c r="G12" i="32"/>
  <c r="G40" i="38"/>
  <c r="C39" i="38"/>
  <c r="Q22" i="38"/>
  <c r="R22" i="38" s="1"/>
  <c r="Q5" i="42"/>
  <c r="Q5" i="43"/>
  <c r="D40" i="43"/>
  <c r="Q11" i="32"/>
  <c r="R11" i="32" s="1"/>
  <c r="H9" i="32"/>
  <c r="H40" i="35"/>
  <c r="L39" i="59"/>
  <c r="L40" i="59" s="1"/>
  <c r="Q22" i="59"/>
  <c r="R22" i="59" s="1"/>
  <c r="F7" i="32"/>
  <c r="F40" i="3"/>
  <c r="N37" i="32" l="1"/>
  <c r="N43" i="28"/>
  <c r="N44" i="28" s="1"/>
  <c r="N24" i="32"/>
  <c r="R39" i="3"/>
  <c r="E48" i="3"/>
  <c r="Q40" i="3"/>
  <c r="R40" i="3" s="1"/>
  <c r="E19" i="32"/>
  <c r="J43" i="28"/>
  <c r="J44" i="28" s="1"/>
  <c r="I36" i="32"/>
  <c r="I23" i="32"/>
  <c r="I37" i="32" s="1"/>
  <c r="H42" i="37"/>
  <c r="D25" i="31"/>
  <c r="D42" i="36"/>
  <c r="Q16" i="32"/>
  <c r="R17" i="32"/>
  <c r="B40" i="3"/>
  <c r="E47" i="3"/>
  <c r="P19" i="32"/>
  <c r="K23" i="31"/>
  <c r="K42" i="28"/>
  <c r="E145" i="52"/>
  <c r="M19" i="32"/>
  <c r="I24" i="31"/>
  <c r="I42" i="35"/>
  <c r="B42" i="35"/>
  <c r="B24" i="31"/>
  <c r="Q10" i="32"/>
  <c r="R21" i="31"/>
  <c r="H42" i="35"/>
  <c r="H42" i="36"/>
  <c r="G42" i="28"/>
  <c r="G23" i="31"/>
  <c r="G19" i="32"/>
  <c r="K37" i="32"/>
  <c r="P42" i="28"/>
  <c r="P23" i="31"/>
  <c r="E24" i="32"/>
  <c r="E43" i="35" s="1"/>
  <c r="K44" i="28"/>
  <c r="C25" i="31"/>
  <c r="C42" i="36"/>
  <c r="O23" i="31"/>
  <c r="O42" i="28"/>
  <c r="E37" i="32"/>
  <c r="J37" i="32"/>
  <c r="B40" i="35"/>
  <c r="E47" i="35"/>
  <c r="B9" i="32"/>
  <c r="E47" i="38"/>
  <c r="B12" i="32"/>
  <c r="B14" i="32"/>
  <c r="E47" i="40"/>
  <c r="I43" i="28"/>
  <c r="I44" i="28" s="1"/>
  <c r="I24" i="32"/>
  <c r="P36" i="32"/>
  <c r="P43" i="3"/>
  <c r="P44" i="3" s="1"/>
  <c r="B40" i="40"/>
  <c r="O23" i="32"/>
  <c r="O43" i="3"/>
  <c r="O44" i="3" s="1"/>
  <c r="O36" i="32"/>
  <c r="E48" i="28"/>
  <c r="Q40" i="28"/>
  <c r="E47" i="42"/>
  <c r="E49" i="42" s="1"/>
  <c r="R39" i="42"/>
  <c r="B16" i="32"/>
  <c r="R16" i="32" s="1"/>
  <c r="B40" i="28"/>
  <c r="B8" i="32"/>
  <c r="B23" i="32" s="1"/>
  <c r="R39" i="28"/>
  <c r="R40" i="28" s="1"/>
  <c r="E47" i="28"/>
  <c r="E49" i="28" s="1"/>
  <c r="J25" i="32"/>
  <c r="J43" i="35"/>
  <c r="J44" i="35" s="1"/>
  <c r="G24" i="32"/>
  <c r="G43" i="28"/>
  <c r="G37" i="32"/>
  <c r="E48" i="36"/>
  <c r="Q40" i="36"/>
  <c r="H42" i="38"/>
  <c r="H27" i="31"/>
  <c r="J36" i="32"/>
  <c r="J43" i="3"/>
  <c r="J44" i="3" s="1"/>
  <c r="B10" i="32"/>
  <c r="R10" i="32" s="1"/>
  <c r="E47" i="36"/>
  <c r="E49" i="36" s="1"/>
  <c r="R39" i="36"/>
  <c r="R40" i="36" s="1"/>
  <c r="D13" i="61"/>
  <c r="D14" i="61" s="1"/>
  <c r="F22" i="32"/>
  <c r="F19" i="32"/>
  <c r="E48" i="41"/>
  <c r="E49" i="41" s="1"/>
  <c r="R5" i="42"/>
  <c r="Q40" i="42"/>
  <c r="C12" i="32"/>
  <c r="Q12" i="32" s="1"/>
  <c r="C40" i="38"/>
  <c r="Q39" i="38"/>
  <c r="D22" i="32"/>
  <c r="D19" i="32"/>
  <c r="H22" i="32"/>
  <c r="H19" i="32"/>
  <c r="L22" i="32"/>
  <c r="K40" i="35"/>
  <c r="Q39" i="35"/>
  <c r="K9" i="32"/>
  <c r="Q9" i="32" s="1"/>
  <c r="O19" i="32"/>
  <c r="C13" i="32"/>
  <c r="Q13" i="32" s="1"/>
  <c r="R13" i="32" s="1"/>
  <c r="Q39" i="39"/>
  <c r="Q40" i="39" s="1"/>
  <c r="C40" i="39"/>
  <c r="J19" i="32"/>
  <c r="N19" i="32"/>
  <c r="Q23" i="31"/>
  <c r="Q42" i="28"/>
  <c r="Q40" i="38"/>
  <c r="I19" i="32"/>
  <c r="E49" i="3"/>
  <c r="C14" i="61"/>
  <c r="E14" i="61" s="1"/>
  <c r="Q8" i="32"/>
  <c r="N26" i="31"/>
  <c r="M26" i="31"/>
  <c r="E42" i="35"/>
  <c r="E38" i="32"/>
  <c r="E24" i="31"/>
  <c r="M23" i="32"/>
  <c r="B43" i="3"/>
  <c r="M47" i="3" s="1"/>
  <c r="B36" i="32"/>
  <c r="F26" i="31"/>
  <c r="N25" i="32"/>
  <c r="N38" i="32"/>
  <c r="N43" i="35"/>
  <c r="N44" i="35" s="1"/>
  <c r="Q39" i="59"/>
  <c r="L18" i="32"/>
  <c r="L19" i="32" s="1"/>
  <c r="R5" i="43"/>
  <c r="R40" i="43" s="1"/>
  <c r="Q40" i="43"/>
  <c r="E48" i="37"/>
  <c r="E49" i="37" s="1"/>
  <c r="R39" i="40"/>
  <c r="R40" i="40" s="1"/>
  <c r="E48" i="40"/>
  <c r="E49" i="40" s="1"/>
  <c r="Q40" i="40"/>
  <c r="Q14" i="32"/>
  <c r="R14" i="32" s="1"/>
  <c r="R5" i="39"/>
  <c r="P37" i="32"/>
  <c r="P24" i="32"/>
  <c r="P43" i="28"/>
  <c r="P44" i="28" s="1"/>
  <c r="C22" i="32"/>
  <c r="Q7" i="32"/>
  <c r="L28" i="31"/>
  <c r="L42" i="39"/>
  <c r="J28" i="31"/>
  <c r="J42" i="39"/>
  <c r="A34" i="61"/>
  <c r="B33" i="61"/>
  <c r="E25" i="32" l="1"/>
  <c r="R12" i="32"/>
  <c r="D42" i="37"/>
  <c r="D26" i="31"/>
  <c r="R40" i="42"/>
  <c r="I42" i="36"/>
  <c r="I25" i="31"/>
  <c r="P42" i="35"/>
  <c r="P24" i="31"/>
  <c r="G42" i="35"/>
  <c r="G24" i="31"/>
  <c r="R9" i="32"/>
  <c r="R22" i="31"/>
  <c r="R8" i="32"/>
  <c r="O24" i="31"/>
  <c r="O42" i="35"/>
  <c r="K42" i="35"/>
  <c r="K24" i="31"/>
  <c r="C42" i="37"/>
  <c r="C26" i="31"/>
  <c r="G44" i="28"/>
  <c r="B25" i="31"/>
  <c r="B42" i="36"/>
  <c r="J26" i="32"/>
  <c r="J43" i="36"/>
  <c r="J44" i="36" s="1"/>
  <c r="J39" i="32"/>
  <c r="O37" i="32"/>
  <c r="O43" i="28"/>
  <c r="O44" i="28" s="1"/>
  <c r="O24" i="32"/>
  <c r="I25" i="32"/>
  <c r="I43" i="35"/>
  <c r="I44" i="35" s="1"/>
  <c r="I38" i="32"/>
  <c r="H28" i="31"/>
  <c r="H42" i="39"/>
  <c r="G43" i="35"/>
  <c r="G38" i="32"/>
  <c r="G25" i="32"/>
  <c r="B19" i="32"/>
  <c r="J29" i="31"/>
  <c r="J42" i="40"/>
  <c r="L29" i="31"/>
  <c r="L42" i="40"/>
  <c r="Q22" i="32"/>
  <c r="R7" i="32"/>
  <c r="C43" i="3"/>
  <c r="C44" i="3" s="1"/>
  <c r="C36" i="32"/>
  <c r="C23" i="32"/>
  <c r="P25" i="32"/>
  <c r="P43" i="35"/>
  <c r="P38" i="32"/>
  <c r="F27" i="31"/>
  <c r="F42" i="38"/>
  <c r="B43" i="28"/>
  <c r="B37" i="32"/>
  <c r="B24" i="32"/>
  <c r="B44" i="3"/>
  <c r="E42" i="36"/>
  <c r="E25" i="31"/>
  <c r="E42" i="37" s="1"/>
  <c r="E39" i="32"/>
  <c r="E44" i="35"/>
  <c r="N27" i="31"/>
  <c r="N42" i="38"/>
  <c r="C15" i="61"/>
  <c r="D15" i="61"/>
  <c r="E15" i="61"/>
  <c r="Q42" i="35"/>
  <c r="Q24" i="31"/>
  <c r="K24" i="32"/>
  <c r="K19" i="32"/>
  <c r="L36" i="32"/>
  <c r="L43" i="3"/>
  <c r="L44" i="3" s="1"/>
  <c r="L23" i="32"/>
  <c r="H36" i="32"/>
  <c r="H43" i="3"/>
  <c r="H44" i="3" s="1"/>
  <c r="H23" i="32"/>
  <c r="D36" i="32"/>
  <c r="D43" i="3"/>
  <c r="D44" i="3" s="1"/>
  <c r="D23" i="32"/>
  <c r="B34" i="61"/>
  <c r="A35" i="61"/>
  <c r="E26" i="32"/>
  <c r="E43" i="37" s="1"/>
  <c r="E43" i="36"/>
  <c r="C19" i="32"/>
  <c r="Q40" i="59"/>
  <c r="E48" i="59"/>
  <c r="E49" i="59" s="1"/>
  <c r="Q18" i="32"/>
  <c r="Q19" i="32" s="1"/>
  <c r="R39" i="59"/>
  <c r="N43" i="36"/>
  <c r="N44" i="36" s="1"/>
  <c r="N39" i="32"/>
  <c r="N26" i="32"/>
  <c r="N43" i="37" s="1"/>
  <c r="N44" i="37" s="1"/>
  <c r="M24" i="32"/>
  <c r="M43" i="28"/>
  <c r="M44" i="28" s="1"/>
  <c r="M37" i="32"/>
  <c r="M27" i="31"/>
  <c r="M42" i="38"/>
  <c r="R39" i="39"/>
  <c r="R40" i="39" s="1"/>
  <c r="E48" i="39"/>
  <c r="E49" i="39" s="1"/>
  <c r="E48" i="35"/>
  <c r="E49" i="35" s="1"/>
  <c r="Q40" i="35"/>
  <c r="R39" i="35"/>
  <c r="R40" i="35" s="1"/>
  <c r="E48" i="38"/>
  <c r="E49" i="38" s="1"/>
  <c r="R39" i="38"/>
  <c r="R40" i="38" s="1"/>
  <c r="F23" i="32"/>
  <c r="F36" i="32"/>
  <c r="F43" i="3"/>
  <c r="F44" i="3" s="1"/>
  <c r="P44" i="35" l="1"/>
  <c r="D27" i="31"/>
  <c r="D42" i="38"/>
  <c r="P42" i="36"/>
  <c r="P25" i="31"/>
  <c r="G42" i="36"/>
  <c r="G25" i="31"/>
  <c r="O25" i="31"/>
  <c r="O42" i="36"/>
  <c r="B42" i="37"/>
  <c r="B26" i="31"/>
  <c r="I42" i="37"/>
  <c r="I26" i="31"/>
  <c r="K25" i="31"/>
  <c r="K42" i="36"/>
  <c r="G44" i="35"/>
  <c r="R42" i="28"/>
  <c r="R23" i="31"/>
  <c r="C42" i="38"/>
  <c r="C27" i="31"/>
  <c r="E44" i="37"/>
  <c r="G39" i="32"/>
  <c r="G26" i="32"/>
  <c r="G43" i="36"/>
  <c r="G44" i="36" s="1"/>
  <c r="H42" i="40"/>
  <c r="H29" i="31"/>
  <c r="O25" i="32"/>
  <c r="O43" i="35"/>
  <c r="O44" i="35" s="1"/>
  <c r="O38" i="32"/>
  <c r="E44" i="36"/>
  <c r="I26" i="32"/>
  <c r="I43" i="36"/>
  <c r="I44" i="36" s="1"/>
  <c r="I39" i="32"/>
  <c r="J43" i="37"/>
  <c r="J44" i="37" s="1"/>
  <c r="J27" i="32"/>
  <c r="J40" i="32"/>
  <c r="F43" i="28"/>
  <c r="F44" i="28" s="1"/>
  <c r="F24" i="32"/>
  <c r="F37" i="32"/>
  <c r="M28" i="31"/>
  <c r="M42" i="39"/>
  <c r="E27" i="32"/>
  <c r="H37" i="32"/>
  <c r="H24" i="32"/>
  <c r="H43" i="28"/>
  <c r="H44" i="28" s="1"/>
  <c r="Q25" i="31"/>
  <c r="Q42" i="36"/>
  <c r="C16" i="61"/>
  <c r="E16" i="61" s="1"/>
  <c r="D16" i="61"/>
  <c r="N28" i="31"/>
  <c r="N42" i="39"/>
  <c r="I47" i="28"/>
  <c r="P26" i="32"/>
  <c r="P43" i="37" s="1"/>
  <c r="P43" i="36"/>
  <c r="P44" i="36" s="1"/>
  <c r="P39" i="32"/>
  <c r="R22" i="32"/>
  <c r="Q23" i="32"/>
  <c r="Q36" i="32"/>
  <c r="R36" i="32" s="1"/>
  <c r="L42" i="41"/>
  <c r="L30" i="31"/>
  <c r="M25" i="32"/>
  <c r="M43" i="35"/>
  <c r="M44" i="35" s="1"/>
  <c r="M38" i="32"/>
  <c r="N27" i="32"/>
  <c r="N40" i="32"/>
  <c r="R18" i="32"/>
  <c r="R19" i="32" s="1"/>
  <c r="R40" i="59"/>
  <c r="A36" i="61"/>
  <c r="B35" i="61"/>
  <c r="D24" i="32"/>
  <c r="D37" i="32"/>
  <c r="D43" i="28"/>
  <c r="D44" i="28" s="1"/>
  <c r="L24" i="32"/>
  <c r="L37" i="32"/>
  <c r="L43" i="28"/>
  <c r="L44" i="28" s="1"/>
  <c r="K25" i="32"/>
  <c r="K43" i="35"/>
  <c r="K44" i="35" s="1"/>
  <c r="K38" i="32"/>
  <c r="E26" i="31"/>
  <c r="E40" i="32"/>
  <c r="B43" i="35"/>
  <c r="B25" i="32"/>
  <c r="B38" i="32"/>
  <c r="B44" i="28"/>
  <c r="M47" i="28"/>
  <c r="F28" i="31"/>
  <c r="F42" i="39"/>
  <c r="C24" i="32"/>
  <c r="C43" i="28"/>
  <c r="C44" i="28" s="1"/>
  <c r="C37" i="32"/>
  <c r="J30" i="31"/>
  <c r="J42" i="41"/>
  <c r="D28" i="31" l="1"/>
  <c r="D42" i="39"/>
  <c r="R42" i="35"/>
  <c r="R24" i="31"/>
  <c r="G42" i="37"/>
  <c r="G26" i="31"/>
  <c r="K42" i="37"/>
  <c r="K26" i="31"/>
  <c r="B42" i="38"/>
  <c r="B27" i="31"/>
  <c r="O42" i="37"/>
  <c r="O26" i="31"/>
  <c r="I42" i="38"/>
  <c r="I27" i="31"/>
  <c r="P26" i="31"/>
  <c r="P42" i="37"/>
  <c r="P44" i="37" s="1"/>
  <c r="C28" i="31"/>
  <c r="C42" i="39"/>
  <c r="J43" i="38"/>
  <c r="J44" i="38" s="1"/>
  <c r="J41" i="32"/>
  <c r="J28" i="32"/>
  <c r="I43" i="37"/>
  <c r="I44" i="37" s="1"/>
  <c r="I27" i="32"/>
  <c r="I40" i="32"/>
  <c r="H42" i="41"/>
  <c r="H30" i="31"/>
  <c r="O26" i="32"/>
  <c r="O43" i="36"/>
  <c r="O44" i="36" s="1"/>
  <c r="O39" i="32"/>
  <c r="G43" i="37"/>
  <c r="G44" i="37" s="1"/>
  <c r="G40" i="32"/>
  <c r="G27" i="32"/>
  <c r="C25" i="32"/>
  <c r="C43" i="35"/>
  <c r="C44" i="35" s="1"/>
  <c r="C38" i="32"/>
  <c r="B39" i="32"/>
  <c r="B26" i="32"/>
  <c r="B43" i="37" s="1"/>
  <c r="B44" i="37" s="1"/>
  <c r="B43" i="36"/>
  <c r="E42" i="38"/>
  <c r="E41" i="32"/>
  <c r="E27" i="31"/>
  <c r="K39" i="32"/>
  <c r="K43" i="36"/>
  <c r="K44" i="36" s="1"/>
  <c r="K26" i="32"/>
  <c r="K43" i="37" s="1"/>
  <c r="D25" i="32"/>
  <c r="D43" i="35"/>
  <c r="D44" i="35" s="1"/>
  <c r="D38" i="32"/>
  <c r="A37" i="61"/>
  <c r="B36" i="61"/>
  <c r="M26" i="32"/>
  <c r="M43" i="37" s="1"/>
  <c r="M44" i="37" s="1"/>
  <c r="M43" i="36"/>
  <c r="M44" i="36" s="1"/>
  <c r="M39" i="32"/>
  <c r="L42" i="42"/>
  <c r="L31" i="31"/>
  <c r="Q43" i="28"/>
  <c r="Q24" i="32"/>
  <c r="Q43" i="3" s="1"/>
  <c r="Q37" i="32"/>
  <c r="R37" i="32" s="1"/>
  <c r="R23" i="32"/>
  <c r="N42" i="40"/>
  <c r="N29" i="31"/>
  <c r="C17" i="61"/>
  <c r="E17" i="61" s="1"/>
  <c r="D17" i="61"/>
  <c r="E43" i="38"/>
  <c r="E28" i="32"/>
  <c r="M29" i="31"/>
  <c r="M42" i="40"/>
  <c r="F38" i="32"/>
  <c r="F25" i="32"/>
  <c r="F43" i="35"/>
  <c r="F44" i="35" s="1"/>
  <c r="J42" i="42"/>
  <c r="J31" i="31"/>
  <c r="F29" i="31"/>
  <c r="F42" i="40"/>
  <c r="I47" i="35"/>
  <c r="M47" i="35"/>
  <c r="B44" i="35"/>
  <c r="L25" i="32"/>
  <c r="L38" i="32"/>
  <c r="L43" i="35"/>
  <c r="L44" i="35" s="1"/>
  <c r="N43" i="38"/>
  <c r="N44" i="38" s="1"/>
  <c r="N28" i="32"/>
  <c r="N41" i="32"/>
  <c r="P27" i="32"/>
  <c r="P40" i="32"/>
  <c r="Q26" i="31"/>
  <c r="H25" i="32"/>
  <c r="H43" i="35"/>
  <c r="H44" i="35" s="1"/>
  <c r="H38" i="32"/>
  <c r="K44" i="37" l="1"/>
  <c r="M48" i="3"/>
  <c r="Q44" i="3"/>
  <c r="D29" i="31"/>
  <c r="D42" i="40"/>
  <c r="K27" i="31"/>
  <c r="K42" i="38"/>
  <c r="P27" i="31"/>
  <c r="P42" i="38"/>
  <c r="C42" i="40"/>
  <c r="C29" i="31"/>
  <c r="G42" i="38"/>
  <c r="G27" i="31"/>
  <c r="I28" i="31"/>
  <c r="I42" i="39"/>
  <c r="O42" i="38"/>
  <c r="O27" i="31"/>
  <c r="R42" i="36"/>
  <c r="R25" i="31"/>
  <c r="R26" i="31" s="1"/>
  <c r="B42" i="39"/>
  <c r="B28" i="31"/>
  <c r="O43" i="37"/>
  <c r="O44" i="37" s="1"/>
  <c r="O27" i="32"/>
  <c r="O40" i="32"/>
  <c r="H31" i="31"/>
  <c r="H42" i="42"/>
  <c r="G28" i="32"/>
  <c r="G43" i="38"/>
  <c r="G41" i="32"/>
  <c r="I28" i="32"/>
  <c r="I43" i="38"/>
  <c r="I44" i="38" s="1"/>
  <c r="I41" i="32"/>
  <c r="J42" i="32"/>
  <c r="J29" i="32"/>
  <c r="J43" i="39"/>
  <c r="J44" i="39" s="1"/>
  <c r="E44" i="38"/>
  <c r="C18" i="61"/>
  <c r="E18" i="61" s="1"/>
  <c r="D18" i="61"/>
  <c r="H26" i="32"/>
  <c r="H43" i="37" s="1"/>
  <c r="H44" i="37" s="1"/>
  <c r="H43" i="36"/>
  <c r="H44" i="36" s="1"/>
  <c r="H39" i="32"/>
  <c r="J32" i="31"/>
  <c r="J42" i="43"/>
  <c r="E29" i="32"/>
  <c r="E43" i="39"/>
  <c r="N30" i="31"/>
  <c r="N42" i="41"/>
  <c r="R24" i="32"/>
  <c r="R43" i="3" s="1"/>
  <c r="R44" i="3" s="1"/>
  <c r="R43" i="28"/>
  <c r="R44" i="28" s="1"/>
  <c r="M48" i="28"/>
  <c r="Q44" i="28"/>
  <c r="I48" i="28"/>
  <c r="I49" i="28" s="1"/>
  <c r="M49" i="3"/>
  <c r="L32" i="31"/>
  <c r="L42" i="43"/>
  <c r="D39" i="32"/>
  <c r="D26" i="32"/>
  <c r="D43" i="37" s="1"/>
  <c r="D44" i="37" s="1"/>
  <c r="D43" i="36"/>
  <c r="D44" i="36" s="1"/>
  <c r="E42" i="39"/>
  <c r="E42" i="32"/>
  <c r="E28" i="31"/>
  <c r="B40" i="32"/>
  <c r="B27" i="32"/>
  <c r="C43" i="36"/>
  <c r="C44" i="36" s="1"/>
  <c r="C26" i="32"/>
  <c r="C43" i="37" s="1"/>
  <c r="C44" i="37" s="1"/>
  <c r="C39" i="32"/>
  <c r="Q42" i="38"/>
  <c r="Q27" i="31"/>
  <c r="P43" i="38"/>
  <c r="P28" i="32"/>
  <c r="P41" i="32"/>
  <c r="N29" i="32"/>
  <c r="N43" i="39"/>
  <c r="N44" i="39" s="1"/>
  <c r="N42" i="32"/>
  <c r="L26" i="32"/>
  <c r="L43" i="37" s="1"/>
  <c r="L44" i="37" s="1"/>
  <c r="L43" i="36"/>
  <c r="L44" i="36" s="1"/>
  <c r="L39" i="32"/>
  <c r="I47" i="36"/>
  <c r="F30" i="31"/>
  <c r="F42" i="41"/>
  <c r="F26" i="32"/>
  <c r="F43" i="37" s="1"/>
  <c r="F44" i="37" s="1"/>
  <c r="F43" i="36"/>
  <c r="F44" i="36" s="1"/>
  <c r="F39" i="32"/>
  <c r="M30" i="31"/>
  <c r="M42" i="41"/>
  <c r="Q25" i="32"/>
  <c r="Q43" i="35"/>
  <c r="Q38" i="32"/>
  <c r="R38" i="32" s="1"/>
  <c r="M27" i="32"/>
  <c r="M40" i="32"/>
  <c r="B37" i="61"/>
  <c r="A38" i="61"/>
  <c r="K40" i="32"/>
  <c r="K27" i="32"/>
  <c r="B44" i="36"/>
  <c r="M47" i="36"/>
  <c r="E44" i="39" l="1"/>
  <c r="D30" i="31"/>
  <c r="D42" i="41"/>
  <c r="B42" i="40"/>
  <c r="B29" i="31"/>
  <c r="R42" i="38"/>
  <c r="R27" i="31"/>
  <c r="C30" i="31"/>
  <c r="C42" i="41"/>
  <c r="P28" i="31"/>
  <c r="P42" i="39"/>
  <c r="G28" i="31"/>
  <c r="G42" i="39"/>
  <c r="O28" i="31"/>
  <c r="O42" i="39"/>
  <c r="P44" i="38"/>
  <c r="G44" i="38"/>
  <c r="I42" i="40"/>
  <c r="I29" i="31"/>
  <c r="K28" i="31"/>
  <c r="K42" i="39"/>
  <c r="J43" i="32"/>
  <c r="J30" i="32"/>
  <c r="J43" i="40"/>
  <c r="J44" i="40" s="1"/>
  <c r="I43" i="39"/>
  <c r="I44" i="39" s="1"/>
  <c r="I29" i="32"/>
  <c r="I42" i="32"/>
  <c r="H32" i="31"/>
  <c r="H42" i="59" s="1"/>
  <c r="H42" i="43"/>
  <c r="O41" i="32"/>
  <c r="O28" i="32"/>
  <c r="O43" i="38"/>
  <c r="O44" i="38" s="1"/>
  <c r="G42" i="32"/>
  <c r="G29" i="32"/>
  <c r="G43" i="39"/>
  <c r="K43" i="38"/>
  <c r="K44" i="38" s="1"/>
  <c r="K41" i="32"/>
  <c r="K28" i="32"/>
  <c r="A39" i="61"/>
  <c r="B38" i="61"/>
  <c r="M28" i="32"/>
  <c r="M43" i="38"/>
  <c r="M44" i="38" s="1"/>
  <c r="M41" i="32"/>
  <c r="Q26" i="32"/>
  <c r="Q43" i="36"/>
  <c r="Q39" i="32"/>
  <c r="R39" i="32" s="1"/>
  <c r="M42" i="42"/>
  <c r="M31" i="31"/>
  <c r="F42" i="42"/>
  <c r="F31" i="31"/>
  <c r="L27" i="32"/>
  <c r="L40" i="32"/>
  <c r="Q42" i="39"/>
  <c r="Q28" i="31"/>
  <c r="C27" i="32"/>
  <c r="C40" i="32"/>
  <c r="B43" i="38"/>
  <c r="B41" i="32"/>
  <c r="B28" i="32"/>
  <c r="N42" i="42"/>
  <c r="N31" i="31"/>
  <c r="E43" i="40"/>
  <c r="E30" i="32"/>
  <c r="J42" i="59"/>
  <c r="I47" i="37"/>
  <c r="M48" i="35"/>
  <c r="Q44" i="35"/>
  <c r="F27" i="32"/>
  <c r="F40" i="32"/>
  <c r="N43" i="40"/>
  <c r="N44" i="40" s="1"/>
  <c r="N30" i="32"/>
  <c r="N43" i="32"/>
  <c r="P43" i="39"/>
  <c r="P29" i="32"/>
  <c r="P42" i="32"/>
  <c r="M47" i="37"/>
  <c r="E29" i="31"/>
  <c r="E43" i="32"/>
  <c r="E42" i="40"/>
  <c r="D27" i="32"/>
  <c r="D40" i="32"/>
  <c r="L42" i="59"/>
  <c r="I48" i="35"/>
  <c r="I49" i="35" s="1"/>
  <c r="M49" i="28"/>
  <c r="R25" i="32"/>
  <c r="R43" i="35"/>
  <c r="R44" i="35" s="1"/>
  <c r="H27" i="32"/>
  <c r="H40" i="32"/>
  <c r="C19" i="61"/>
  <c r="E19" i="61" s="1"/>
  <c r="D19" i="61"/>
  <c r="G44" i="39" l="1"/>
  <c r="D42" i="42"/>
  <c r="D31" i="31"/>
  <c r="I30" i="31"/>
  <c r="I42" i="41"/>
  <c r="C31" i="31"/>
  <c r="C42" i="42"/>
  <c r="K29" i="31"/>
  <c r="K42" i="40"/>
  <c r="P29" i="31"/>
  <c r="P42" i="40"/>
  <c r="P44" i="39"/>
  <c r="O42" i="40"/>
  <c r="O29" i="31"/>
  <c r="G42" i="40"/>
  <c r="G29" i="31"/>
  <c r="R42" i="39"/>
  <c r="R28" i="31"/>
  <c r="E44" i="40"/>
  <c r="B30" i="31"/>
  <c r="B42" i="41"/>
  <c r="G30" i="32"/>
  <c r="G43" i="32"/>
  <c r="G43" i="40"/>
  <c r="O43" i="39"/>
  <c r="O44" i="39" s="1"/>
  <c r="O29" i="32"/>
  <c r="O42" i="32"/>
  <c r="J44" i="32"/>
  <c r="J43" i="41"/>
  <c r="J44" i="41" s="1"/>
  <c r="J31" i="32"/>
  <c r="I30" i="32"/>
  <c r="I43" i="40"/>
  <c r="I44" i="40" s="1"/>
  <c r="I43" i="32"/>
  <c r="H28" i="32"/>
  <c r="H43" i="38"/>
  <c r="H44" i="38" s="1"/>
  <c r="H41" i="32"/>
  <c r="D28" i="32"/>
  <c r="D43" i="38"/>
  <c r="D44" i="38" s="1"/>
  <c r="D41" i="32"/>
  <c r="E42" i="41"/>
  <c r="E30" i="31"/>
  <c r="E44" i="32"/>
  <c r="N31" i="32"/>
  <c r="N43" i="41"/>
  <c r="N44" i="41" s="1"/>
  <c r="N44" i="32"/>
  <c r="F43" i="38"/>
  <c r="F44" i="38" s="1"/>
  <c r="F28" i="32"/>
  <c r="F41" i="32"/>
  <c r="E31" i="32"/>
  <c r="E43" i="41"/>
  <c r="N32" i="31"/>
  <c r="N42" i="43"/>
  <c r="B42" i="32"/>
  <c r="B29" i="32"/>
  <c r="B43" i="39"/>
  <c r="M47" i="38"/>
  <c r="B44" i="38"/>
  <c r="Q29" i="31"/>
  <c r="Q42" i="40"/>
  <c r="L41" i="32"/>
  <c r="L28" i="32"/>
  <c r="L43" i="38"/>
  <c r="L44" i="38" s="1"/>
  <c r="F32" i="31"/>
  <c r="F42" i="43"/>
  <c r="Q27" i="32"/>
  <c r="Q40" i="32"/>
  <c r="R40" i="32" s="1"/>
  <c r="K29" i="32"/>
  <c r="K43" i="39"/>
  <c r="K44" i="39" s="1"/>
  <c r="K42" i="32"/>
  <c r="D20" i="61"/>
  <c r="C20" i="61"/>
  <c r="E20" i="61" s="1"/>
  <c r="R26" i="32"/>
  <c r="R43" i="36"/>
  <c r="R44" i="36" s="1"/>
  <c r="I47" i="38"/>
  <c r="P43" i="32"/>
  <c r="P43" i="40"/>
  <c r="P30" i="32"/>
  <c r="I48" i="36"/>
  <c r="I49" i="36" s="1"/>
  <c r="M49" i="35"/>
  <c r="C28" i="32"/>
  <c r="C43" i="38"/>
  <c r="C44" i="38" s="1"/>
  <c r="C41" i="32"/>
  <c r="M32" i="31"/>
  <c r="M42" i="43"/>
  <c r="M48" i="36"/>
  <c r="Q44" i="36"/>
  <c r="M29" i="32"/>
  <c r="M43" i="39"/>
  <c r="M44" i="39" s="1"/>
  <c r="M42" i="32"/>
  <c r="B39" i="61"/>
  <c r="A40" i="61"/>
  <c r="G44" i="40" l="1"/>
  <c r="D32" i="31"/>
  <c r="D42" i="59" s="1"/>
  <c r="D42" i="43"/>
  <c r="P30" i="31"/>
  <c r="P42" i="41"/>
  <c r="G42" i="41"/>
  <c r="G30" i="31"/>
  <c r="K42" i="41"/>
  <c r="K30" i="31"/>
  <c r="R29" i="31"/>
  <c r="R42" i="40"/>
  <c r="P44" i="40"/>
  <c r="O30" i="31"/>
  <c r="O42" i="41"/>
  <c r="C32" i="31"/>
  <c r="C42" i="59" s="1"/>
  <c r="C42" i="43"/>
  <c r="B31" i="31"/>
  <c r="B42" i="42"/>
  <c r="I42" i="42"/>
  <c r="I31" i="31"/>
  <c r="I31" i="32"/>
  <c r="I43" i="41"/>
  <c r="I44" i="41" s="1"/>
  <c r="I44" i="32"/>
  <c r="J45" i="32"/>
  <c r="J43" i="42"/>
  <c r="J44" i="42" s="1"/>
  <c r="J32" i="32"/>
  <c r="O43" i="32"/>
  <c r="O43" i="40"/>
  <c r="O44" i="40" s="1"/>
  <c r="O30" i="32"/>
  <c r="G31" i="32"/>
  <c r="G43" i="41"/>
  <c r="G44" i="32"/>
  <c r="C21" i="61"/>
  <c r="D21" i="61"/>
  <c r="E21" i="61"/>
  <c r="M42" i="59"/>
  <c r="C43" i="39"/>
  <c r="C44" i="39" s="1"/>
  <c r="C42" i="32"/>
  <c r="C29" i="32"/>
  <c r="P31" i="32"/>
  <c r="P44" i="32"/>
  <c r="P43" i="41"/>
  <c r="P44" i="41" s="1"/>
  <c r="R27" i="32"/>
  <c r="M48" i="37"/>
  <c r="F42" i="59"/>
  <c r="L43" i="39"/>
  <c r="L44" i="39" s="1"/>
  <c r="L29" i="32"/>
  <c r="L42" i="32"/>
  <c r="B44" i="39"/>
  <c r="M47" i="39"/>
  <c r="E43" i="42"/>
  <c r="E32" i="32"/>
  <c r="F29" i="32"/>
  <c r="F43" i="39"/>
  <c r="F44" i="39" s="1"/>
  <c r="F42" i="32"/>
  <c r="N32" i="32"/>
  <c r="N43" i="42"/>
  <c r="N44" i="42" s="1"/>
  <c r="N45" i="32"/>
  <c r="E45" i="32"/>
  <c r="E42" i="42"/>
  <c r="E31" i="31"/>
  <c r="D43" i="39"/>
  <c r="D44" i="39" s="1"/>
  <c r="D29" i="32"/>
  <c r="D42" i="32"/>
  <c r="A41" i="61"/>
  <c r="B40" i="61"/>
  <c r="M43" i="40"/>
  <c r="M44" i="40" s="1"/>
  <c r="M30" i="32"/>
  <c r="M43" i="32"/>
  <c r="I48" i="37"/>
  <c r="I49" i="37" s="1"/>
  <c r="M49" i="36"/>
  <c r="K30" i="32"/>
  <c r="K43" i="40"/>
  <c r="K44" i="40" s="1"/>
  <c r="K43" i="32"/>
  <c r="Q28" i="32"/>
  <c r="Q43" i="38"/>
  <c r="Q41" i="32"/>
  <c r="R41" i="32" s="1"/>
  <c r="Q30" i="31"/>
  <c r="Q42" i="41"/>
  <c r="I47" i="39"/>
  <c r="B43" i="32"/>
  <c r="B43" i="40"/>
  <c r="B30" i="32"/>
  <c r="N42" i="59"/>
  <c r="E44" i="41"/>
  <c r="H43" i="39"/>
  <c r="H44" i="39" s="1"/>
  <c r="H29" i="32"/>
  <c r="H42" i="32"/>
  <c r="G44" i="41" l="1"/>
  <c r="K31" i="31"/>
  <c r="K42" i="42"/>
  <c r="R30" i="31"/>
  <c r="R42" i="41"/>
  <c r="G42" i="42"/>
  <c r="G31" i="31"/>
  <c r="O31" i="31"/>
  <c r="O42" i="42"/>
  <c r="B32" i="31"/>
  <c r="B42" i="59" s="1"/>
  <c r="B42" i="43"/>
  <c r="E44" i="42"/>
  <c r="I32" i="31"/>
  <c r="I42" i="59" s="1"/>
  <c r="I42" i="43"/>
  <c r="P31" i="31"/>
  <c r="P42" i="42"/>
  <c r="O31" i="32"/>
  <c r="O44" i="32"/>
  <c r="O43" i="41"/>
  <c r="O44" i="41" s="1"/>
  <c r="I43" i="42"/>
  <c r="I44" i="42" s="1"/>
  <c r="I32" i="32"/>
  <c r="I45" i="32"/>
  <c r="G43" i="42"/>
  <c r="G45" i="32"/>
  <c r="G32" i="32"/>
  <c r="J33" i="32"/>
  <c r="J46" i="32"/>
  <c r="J43" i="43"/>
  <c r="J44" i="43" s="1"/>
  <c r="M47" i="40"/>
  <c r="B44" i="40"/>
  <c r="Q29" i="32"/>
  <c r="Q43" i="39"/>
  <c r="Q42" i="32"/>
  <c r="R42" i="32" s="1"/>
  <c r="A42" i="61"/>
  <c r="B41" i="61"/>
  <c r="L30" i="32"/>
  <c r="L43" i="40"/>
  <c r="L44" i="40" s="1"/>
  <c r="L43" i="32"/>
  <c r="Q42" i="42"/>
  <c r="Q31" i="31"/>
  <c r="N43" i="43"/>
  <c r="N44" i="43" s="1"/>
  <c r="N33" i="32"/>
  <c r="N46" i="32"/>
  <c r="E33" i="32"/>
  <c r="E43" i="59" s="1"/>
  <c r="E43" i="43"/>
  <c r="I47" i="40"/>
  <c r="R43" i="38"/>
  <c r="R44" i="38" s="1"/>
  <c r="R28" i="32"/>
  <c r="C30" i="32"/>
  <c r="C43" i="40"/>
  <c r="C44" i="40" s="1"/>
  <c r="C43" i="32"/>
  <c r="H30" i="32"/>
  <c r="H43" i="32"/>
  <c r="H43" i="40"/>
  <c r="H44" i="40" s="1"/>
  <c r="B44" i="32"/>
  <c r="B31" i="32"/>
  <c r="B43" i="41"/>
  <c r="M48" i="38"/>
  <c r="Q44" i="38"/>
  <c r="K44" i="32"/>
  <c r="K43" i="41"/>
  <c r="K44" i="41" s="1"/>
  <c r="K31" i="32"/>
  <c r="M43" i="41"/>
  <c r="M44" i="41" s="1"/>
  <c r="M31" i="32"/>
  <c r="M44" i="32"/>
  <c r="D30" i="32"/>
  <c r="D43" i="40"/>
  <c r="D44" i="40" s="1"/>
  <c r="D43" i="32"/>
  <c r="E32" i="31"/>
  <c r="E42" i="43"/>
  <c r="E46" i="32"/>
  <c r="F43" i="40"/>
  <c r="F44" i="40" s="1"/>
  <c r="F30" i="32"/>
  <c r="F43" i="32"/>
  <c r="I48" i="38"/>
  <c r="I49" i="38" s="1"/>
  <c r="M49" i="37"/>
  <c r="P32" i="32"/>
  <c r="P43" i="42"/>
  <c r="P45" i="32"/>
  <c r="C22" i="61"/>
  <c r="E22" i="61" s="1"/>
  <c r="D22" i="61"/>
  <c r="G44" i="42" l="1"/>
  <c r="O32" i="31"/>
  <c r="O42" i="59" s="1"/>
  <c r="O42" i="43"/>
  <c r="P42" i="43"/>
  <c r="P32" i="31"/>
  <c r="P42" i="59" s="1"/>
  <c r="G32" i="31"/>
  <c r="G42" i="59" s="1"/>
  <c r="G42" i="43"/>
  <c r="P44" i="42"/>
  <c r="R42" i="42"/>
  <c r="R31" i="31"/>
  <c r="K42" i="43"/>
  <c r="K32" i="31"/>
  <c r="K42" i="59" s="1"/>
  <c r="G43" i="43"/>
  <c r="G33" i="32"/>
  <c r="G46" i="32"/>
  <c r="J43" i="59"/>
  <c r="J44" i="59" s="1"/>
  <c r="J47" i="32"/>
  <c r="I33" i="32"/>
  <c r="I43" i="43"/>
  <c r="I44" i="43" s="1"/>
  <c r="I46" i="32"/>
  <c r="O32" i="32"/>
  <c r="O43" i="42"/>
  <c r="O44" i="42" s="1"/>
  <c r="O45" i="32"/>
  <c r="P33" i="32"/>
  <c r="P43" i="43"/>
  <c r="P46" i="32"/>
  <c r="F31" i="32"/>
  <c r="F43" i="41"/>
  <c r="F44" i="41" s="1"/>
  <c r="F44" i="32"/>
  <c r="E42" i="59"/>
  <c r="E44" i="59" s="1"/>
  <c r="E47" i="32"/>
  <c r="B32" i="32"/>
  <c r="B43" i="42"/>
  <c r="B45" i="32"/>
  <c r="H43" i="41"/>
  <c r="H44" i="41" s="1"/>
  <c r="H31" i="32"/>
  <c r="H44" i="32"/>
  <c r="C43" i="41"/>
  <c r="C44" i="41" s="1"/>
  <c r="C44" i="32"/>
  <c r="C31" i="32"/>
  <c r="Q42" i="43"/>
  <c r="Q32" i="31"/>
  <c r="B42" i="61"/>
  <c r="A43" i="61"/>
  <c r="M48" i="39"/>
  <c r="Q44" i="39"/>
  <c r="C23" i="61"/>
  <c r="E23" i="61" s="1"/>
  <c r="D23" i="61"/>
  <c r="E44" i="43"/>
  <c r="D43" i="41"/>
  <c r="D44" i="41" s="1"/>
  <c r="D31" i="32"/>
  <c r="D44" i="32"/>
  <c r="M43" i="42"/>
  <c r="M44" i="42" s="1"/>
  <c r="M32" i="32"/>
  <c r="M45" i="32"/>
  <c r="K43" i="42"/>
  <c r="K44" i="42" s="1"/>
  <c r="K45" i="32"/>
  <c r="K32" i="32"/>
  <c r="I48" i="39"/>
  <c r="I49" i="39" s="1"/>
  <c r="M49" i="38"/>
  <c r="B44" i="41"/>
  <c r="M47" i="41"/>
  <c r="R43" i="39"/>
  <c r="R44" i="39" s="1"/>
  <c r="R29" i="32"/>
  <c r="N43" i="59"/>
  <c r="N44" i="59" s="1"/>
  <c r="N47" i="32"/>
  <c r="L43" i="41"/>
  <c r="L44" i="41" s="1"/>
  <c r="L31" i="32"/>
  <c r="L44" i="32"/>
  <c r="Q43" i="40"/>
  <c r="Q30" i="32"/>
  <c r="Q43" i="32"/>
  <c r="R43" i="32" s="1"/>
  <c r="I47" i="41"/>
  <c r="P44" i="43" l="1"/>
  <c r="G44" i="43"/>
  <c r="R32" i="31"/>
  <c r="R42" i="59" s="1"/>
  <c r="R42" i="43"/>
  <c r="I43" i="59"/>
  <c r="I44" i="59" s="1"/>
  <c r="I47" i="32"/>
  <c r="G43" i="59"/>
  <c r="G44" i="59" s="1"/>
  <c r="G47" i="32"/>
  <c r="O33" i="32"/>
  <c r="O46" i="32"/>
  <c r="O43" i="43"/>
  <c r="O44" i="43" s="1"/>
  <c r="M48" i="40"/>
  <c r="Q44" i="40"/>
  <c r="L32" i="32"/>
  <c r="L43" i="42"/>
  <c r="L44" i="42" s="1"/>
  <c r="L45" i="32"/>
  <c r="R43" i="40"/>
  <c r="R44" i="40" s="1"/>
  <c r="R30" i="32"/>
  <c r="D32" i="32"/>
  <c r="D43" i="42"/>
  <c r="D44" i="42" s="1"/>
  <c r="D45" i="32"/>
  <c r="A44" i="61"/>
  <c r="B43" i="61"/>
  <c r="B44" i="42"/>
  <c r="M47" i="42"/>
  <c r="F32" i="32"/>
  <c r="F43" i="42"/>
  <c r="F44" i="42" s="1"/>
  <c r="F45" i="32"/>
  <c r="Q43" i="41"/>
  <c r="Q31" i="32"/>
  <c r="Q44" i="32"/>
  <c r="R44" i="32" s="1"/>
  <c r="I47" i="42"/>
  <c r="K33" i="32"/>
  <c r="K43" i="43"/>
  <c r="K44" i="43" s="1"/>
  <c r="K46" i="32"/>
  <c r="M33" i="32"/>
  <c r="M43" i="43"/>
  <c r="M44" i="43" s="1"/>
  <c r="M46" i="32"/>
  <c r="C24" i="61"/>
  <c r="E24" i="61" s="1"/>
  <c r="D24" i="61"/>
  <c r="I48" i="40"/>
  <c r="I49" i="40" s="1"/>
  <c r="M49" i="39"/>
  <c r="Q42" i="59"/>
  <c r="C43" i="42"/>
  <c r="C44" i="42" s="1"/>
  <c r="C32" i="32"/>
  <c r="C45" i="32"/>
  <c r="H32" i="32"/>
  <c r="H43" i="42"/>
  <c r="H44" i="42" s="1"/>
  <c r="H45" i="32"/>
  <c r="B43" i="43"/>
  <c r="B33" i="32"/>
  <c r="B46" i="32"/>
  <c r="P43" i="59"/>
  <c r="P44" i="59" s="1"/>
  <c r="P47" i="32"/>
  <c r="O43" i="59" l="1"/>
  <c r="O44" i="59" s="1"/>
  <c r="O47" i="32"/>
  <c r="B47" i="32"/>
  <c r="B43" i="59"/>
  <c r="M43" i="59"/>
  <c r="M44" i="59" s="1"/>
  <c r="M47" i="32"/>
  <c r="M48" i="41"/>
  <c r="Q44" i="41"/>
  <c r="F43" i="43"/>
  <c r="F44" i="43" s="1"/>
  <c r="F33" i="32"/>
  <c r="F46" i="32"/>
  <c r="D43" i="43"/>
  <c r="D44" i="43" s="1"/>
  <c r="D33" i="32"/>
  <c r="D46" i="32"/>
  <c r="B44" i="43"/>
  <c r="M47" i="43"/>
  <c r="H33" i="32"/>
  <c r="H46" i="32"/>
  <c r="H43" i="43"/>
  <c r="H44" i="43" s="1"/>
  <c r="C43" i="43"/>
  <c r="C44" i="43" s="1"/>
  <c r="C46" i="32"/>
  <c r="C33" i="32"/>
  <c r="C25" i="61"/>
  <c r="E25" i="61" s="1"/>
  <c r="D25" i="61"/>
  <c r="K43" i="59"/>
  <c r="K44" i="59" s="1"/>
  <c r="K47" i="32"/>
  <c r="Q32" i="32"/>
  <c r="Q43" i="42"/>
  <c r="Q45" i="32"/>
  <c r="R45" i="32" s="1"/>
  <c r="I47" i="43"/>
  <c r="A45" i="61"/>
  <c r="B44" i="61"/>
  <c r="R43" i="41"/>
  <c r="R44" i="41" s="1"/>
  <c r="R31" i="32"/>
  <c r="L43" i="43"/>
  <c r="L44" i="43" s="1"/>
  <c r="L33" i="32"/>
  <c r="L46" i="32"/>
  <c r="I48" i="41"/>
  <c r="I49" i="41" s="1"/>
  <c r="M49" i="40"/>
  <c r="B45" i="61" l="1"/>
  <c r="A46" i="61"/>
  <c r="M48" i="42"/>
  <c r="Q44" i="42"/>
  <c r="C43" i="59"/>
  <c r="C44" i="59" s="1"/>
  <c r="C47" i="32"/>
  <c r="I47" i="59"/>
  <c r="D43" i="59"/>
  <c r="D44" i="59" s="1"/>
  <c r="D47" i="32"/>
  <c r="I48" i="42"/>
  <c r="I49" i="42" s="1"/>
  <c r="M49" i="41"/>
  <c r="M47" i="59"/>
  <c r="B44" i="59"/>
  <c r="L43" i="59"/>
  <c r="L44" i="59" s="1"/>
  <c r="L47" i="32"/>
  <c r="R32" i="32"/>
  <c r="R43" i="42"/>
  <c r="R44" i="42" s="1"/>
  <c r="Q33" i="32"/>
  <c r="Q43" i="43"/>
  <c r="Q46" i="32"/>
  <c r="R46" i="32" s="1"/>
  <c r="C26" i="61"/>
  <c r="E26" i="61" s="1"/>
  <c r="D26" i="61"/>
  <c r="H43" i="59"/>
  <c r="H44" i="59" s="1"/>
  <c r="H47" i="32"/>
  <c r="F43" i="59"/>
  <c r="F44" i="59" s="1"/>
  <c r="F47" i="32"/>
  <c r="C27" i="61" l="1"/>
  <c r="E27" i="61" s="1"/>
  <c r="D27" i="61"/>
  <c r="Q43" i="59"/>
  <c r="Q47" i="32"/>
  <c r="R47" i="32" s="1"/>
  <c r="R43" i="43"/>
  <c r="R44" i="43" s="1"/>
  <c r="R33" i="32"/>
  <c r="R43" i="59" s="1"/>
  <c r="R44" i="59" s="1"/>
  <c r="I48" i="43"/>
  <c r="I49" i="43" s="1"/>
  <c r="M49" i="42"/>
  <c r="A47" i="61"/>
  <c r="B46" i="61"/>
  <c r="M48" i="43"/>
  <c r="Q44" i="43"/>
  <c r="C28" i="61" l="1"/>
  <c r="D28" i="61"/>
  <c r="E28" i="61"/>
  <c r="I48" i="59"/>
  <c r="I49" i="59" s="1"/>
  <c r="M49" i="43"/>
  <c r="B47" i="61"/>
  <c r="A48" i="61"/>
  <c r="M48" i="59"/>
  <c r="M49" i="59" s="1"/>
  <c r="Q44" i="59"/>
  <c r="A49" i="61" l="1"/>
  <c r="B48" i="61"/>
  <c r="C29" i="61"/>
  <c r="E29" i="61" s="1"/>
  <c r="D29" i="61"/>
  <c r="D30" i="61" l="1"/>
  <c r="C30" i="61"/>
  <c r="E30" i="61" s="1"/>
  <c r="A50" i="61"/>
  <c r="B49" i="61"/>
  <c r="B50" i="61" l="1"/>
  <c r="A51" i="61"/>
  <c r="C31" i="61"/>
  <c r="E31" i="61" s="1"/>
  <c r="D31" i="61"/>
  <c r="D32" i="61" l="1"/>
  <c r="C32" i="61"/>
  <c r="E32" i="61" s="1"/>
  <c r="B51" i="61"/>
  <c r="A52" i="61"/>
  <c r="C33" i="61" l="1"/>
  <c r="E33" i="61" s="1"/>
  <c r="D33" i="61"/>
  <c r="A53" i="61"/>
  <c r="B52" i="61"/>
  <c r="D34" i="61" l="1"/>
  <c r="C34" i="61"/>
  <c r="E34" i="61" s="1"/>
  <c r="B53" i="61"/>
  <c r="A54" i="61"/>
  <c r="C35" i="61" l="1"/>
  <c r="E35" i="61" s="1"/>
  <c r="D35" i="61"/>
  <c r="A55" i="61"/>
  <c r="B54" i="61"/>
  <c r="D36" i="61" l="1"/>
  <c r="C36" i="61"/>
  <c r="E36" i="61" s="1"/>
  <c r="B55" i="61"/>
  <c r="A56" i="61"/>
  <c r="C37" i="61" l="1"/>
  <c r="E37" i="61" s="1"/>
  <c r="D37" i="61"/>
  <c r="A57" i="61"/>
  <c r="B56" i="61"/>
  <c r="D38" i="61" l="1"/>
  <c r="C38" i="61"/>
  <c r="E38" i="61" s="1"/>
  <c r="A58" i="61"/>
  <c r="B57" i="61"/>
  <c r="C39" i="61" l="1"/>
  <c r="E39" i="61" s="1"/>
  <c r="D39" i="61"/>
  <c r="B58" i="61"/>
  <c r="A59" i="61"/>
  <c r="D40" i="61" l="1"/>
  <c r="C40" i="61"/>
  <c r="E40" i="61" s="1"/>
  <c r="A60" i="61"/>
  <c r="B59" i="61"/>
  <c r="A61" i="61" l="1"/>
  <c r="B60" i="61"/>
  <c r="C41" i="61"/>
  <c r="E41" i="61" s="1"/>
  <c r="D41" i="61"/>
  <c r="D42" i="61" l="1"/>
  <c r="C42" i="61"/>
  <c r="E42" i="61" s="1"/>
  <c r="B61" i="61"/>
  <c r="A62" i="61"/>
  <c r="C43" i="61" l="1"/>
  <c r="E43" i="61" s="1"/>
  <c r="D43" i="61"/>
  <c r="A63" i="61"/>
  <c r="B62" i="61"/>
  <c r="D44" i="61" l="1"/>
  <c r="C44" i="61"/>
  <c r="E44" i="61" s="1"/>
  <c r="A64" i="61"/>
  <c r="B63" i="61"/>
  <c r="C45" i="61" l="1"/>
  <c r="E45" i="61" s="1"/>
  <c r="D45" i="61"/>
  <c r="A65" i="61"/>
  <c r="B64" i="61"/>
  <c r="D46" i="61" l="1"/>
  <c r="C46" i="61"/>
  <c r="E46" i="61" s="1"/>
  <c r="A66" i="61"/>
  <c r="B65" i="61"/>
  <c r="C47" i="61" l="1"/>
  <c r="E47" i="61" s="1"/>
  <c r="D47" i="61"/>
  <c r="A67" i="61"/>
  <c r="B66" i="61"/>
  <c r="D48" i="61" l="1"/>
  <c r="C48" i="61"/>
  <c r="E48" i="61" s="1"/>
  <c r="A68" i="61"/>
  <c r="B67" i="61"/>
  <c r="C49" i="61" l="1"/>
  <c r="E49" i="61" s="1"/>
  <c r="D49" i="61"/>
  <c r="A69" i="61"/>
  <c r="B68" i="61"/>
  <c r="D50" i="61" l="1"/>
  <c r="C50" i="61"/>
  <c r="E50" i="61" s="1"/>
  <c r="B69" i="61"/>
  <c r="A70" i="61"/>
  <c r="C51" i="61" l="1"/>
  <c r="E51" i="61" s="1"/>
  <c r="D51" i="61"/>
  <c r="A71" i="61"/>
  <c r="B70" i="61"/>
  <c r="D52" i="61" l="1"/>
  <c r="C52" i="61"/>
  <c r="E52" i="61" s="1"/>
  <c r="A72" i="61"/>
  <c r="B71" i="61"/>
  <c r="A73" i="61" l="1"/>
  <c r="B72" i="61"/>
  <c r="C53" i="61"/>
  <c r="E53" i="61" s="1"/>
  <c r="D53" i="61"/>
  <c r="D54" i="61" l="1"/>
  <c r="C54" i="61"/>
  <c r="E54" i="61" s="1"/>
  <c r="A74" i="61"/>
  <c r="B73" i="61"/>
  <c r="C55" i="61" l="1"/>
  <c r="E55" i="61" s="1"/>
  <c r="D55" i="61"/>
  <c r="A75" i="61"/>
  <c r="B74" i="61"/>
  <c r="D56" i="61" l="1"/>
  <c r="C56" i="61"/>
  <c r="E56" i="61" s="1"/>
  <c r="A76" i="61"/>
  <c r="B75" i="61"/>
  <c r="C57" i="61" l="1"/>
  <c r="E57" i="61" s="1"/>
  <c r="D57" i="61"/>
  <c r="A77" i="61"/>
  <c r="B76" i="61"/>
  <c r="D58" i="61" l="1"/>
  <c r="C58" i="61"/>
  <c r="E58" i="61" s="1"/>
  <c r="B77" i="61"/>
  <c r="A78" i="61"/>
  <c r="C59" i="61" l="1"/>
  <c r="E59" i="61" s="1"/>
  <c r="D59" i="61"/>
  <c r="A79" i="61"/>
  <c r="B78" i="61"/>
  <c r="D60" i="61" l="1"/>
  <c r="C60" i="61"/>
  <c r="E60" i="61" s="1"/>
  <c r="A80" i="61"/>
  <c r="B79" i="61"/>
  <c r="C61" i="61" l="1"/>
  <c r="E61" i="61" s="1"/>
  <c r="D61" i="61"/>
  <c r="A81" i="61"/>
  <c r="B80" i="61"/>
  <c r="D62" i="61" l="1"/>
  <c r="C62" i="61"/>
  <c r="E62" i="61" s="1"/>
  <c r="A82" i="61"/>
  <c r="B81" i="61"/>
  <c r="C63" i="61" l="1"/>
  <c r="E63" i="61" s="1"/>
  <c r="D63" i="61"/>
  <c r="A83" i="61"/>
  <c r="B82" i="61"/>
  <c r="D64" i="61" l="1"/>
  <c r="C64" i="61"/>
  <c r="E64" i="61" s="1"/>
  <c r="A84" i="61"/>
  <c r="B83" i="61"/>
  <c r="C65" i="61" l="1"/>
  <c r="E65" i="61" s="1"/>
  <c r="D65" i="61"/>
  <c r="A85" i="61"/>
  <c r="B84" i="61"/>
  <c r="D66" i="61" l="1"/>
  <c r="C66" i="61"/>
  <c r="E66" i="61" s="1"/>
  <c r="A86" i="61"/>
  <c r="B85" i="61"/>
  <c r="C67" i="61" l="1"/>
  <c r="E67" i="61" s="1"/>
  <c r="D67" i="61"/>
  <c r="A87" i="61"/>
  <c r="B86" i="61"/>
  <c r="D68" i="61" l="1"/>
  <c r="C68" i="61"/>
  <c r="E68" i="61" s="1"/>
  <c r="B87" i="61"/>
  <c r="A88" i="61"/>
  <c r="C69" i="61" l="1"/>
  <c r="E69" i="61" s="1"/>
  <c r="D69" i="61"/>
  <c r="A89" i="61"/>
  <c r="B88" i="61"/>
  <c r="D70" i="61" l="1"/>
  <c r="C70" i="61"/>
  <c r="E70" i="61" s="1"/>
  <c r="B89" i="61"/>
  <c r="A90" i="61"/>
  <c r="C71" i="61" l="1"/>
  <c r="E71" i="61" s="1"/>
  <c r="D71" i="61"/>
  <c r="A91" i="61"/>
  <c r="B90" i="61"/>
  <c r="D72" i="61" l="1"/>
  <c r="C72" i="61"/>
  <c r="E72" i="61" s="1"/>
  <c r="A92" i="61"/>
  <c r="B91" i="61"/>
  <c r="A93" i="61" l="1"/>
  <c r="B92" i="61"/>
  <c r="C73" i="61"/>
  <c r="E73" i="61" s="1"/>
  <c r="D73" i="61"/>
  <c r="D74" i="61" l="1"/>
  <c r="C74" i="61"/>
  <c r="E74" i="61" s="1"/>
  <c r="A94" i="61"/>
  <c r="B93" i="61"/>
  <c r="A95" i="61" l="1"/>
  <c r="B94" i="61"/>
  <c r="C75" i="61"/>
  <c r="E75" i="61" s="1"/>
  <c r="D75" i="61"/>
  <c r="D76" i="61" l="1"/>
  <c r="C76" i="61"/>
  <c r="E76" i="61" s="1"/>
  <c r="B95" i="61"/>
  <c r="A96" i="61"/>
  <c r="C77" i="61" l="1"/>
  <c r="E77" i="61" s="1"/>
  <c r="D77" i="61"/>
  <c r="A97" i="61"/>
  <c r="B96" i="61"/>
  <c r="D78" i="61" l="1"/>
  <c r="C78" i="61"/>
  <c r="E78" i="61" s="1"/>
  <c r="A98" i="61"/>
  <c r="B97" i="61"/>
  <c r="A99" i="61" l="1"/>
  <c r="B98" i="61"/>
  <c r="C79" i="61"/>
  <c r="E79" i="61" s="1"/>
  <c r="D79" i="61"/>
  <c r="D80" i="61" l="1"/>
  <c r="C80" i="61"/>
  <c r="E80" i="61" s="1"/>
  <c r="A100" i="61"/>
  <c r="B99" i="61"/>
  <c r="A101" i="61" l="1"/>
  <c r="B100" i="61"/>
  <c r="C81" i="61"/>
  <c r="E81" i="61" s="1"/>
  <c r="D81" i="61"/>
  <c r="D82" i="61" l="1"/>
  <c r="C82" i="61"/>
  <c r="E82" i="61" s="1"/>
  <c r="A102" i="61"/>
  <c r="B101" i="61"/>
  <c r="A103" i="61" l="1"/>
  <c r="B102" i="61"/>
  <c r="C83" i="61"/>
  <c r="E83" i="61" s="1"/>
  <c r="D83" i="61"/>
  <c r="D84" i="61" l="1"/>
  <c r="C84" i="61"/>
  <c r="E84" i="61" s="1"/>
  <c r="B103" i="61"/>
  <c r="A104" i="61"/>
  <c r="C85" i="61" l="1"/>
  <c r="E85" i="61" s="1"/>
  <c r="D85" i="61"/>
  <c r="A105" i="61"/>
  <c r="B104" i="61"/>
  <c r="D86" i="61" l="1"/>
  <c r="C86" i="61"/>
  <c r="E86" i="61" s="1"/>
  <c r="A106" i="61"/>
  <c r="B105" i="61"/>
  <c r="C87" i="61" l="1"/>
  <c r="E87" i="61" s="1"/>
  <c r="D87" i="61"/>
  <c r="A107" i="61"/>
  <c r="B106" i="61"/>
  <c r="D88" i="61" l="1"/>
  <c r="C88" i="61"/>
  <c r="E88" i="61" s="1"/>
  <c r="A108" i="61"/>
  <c r="B107" i="61"/>
  <c r="A109" i="61" l="1"/>
  <c r="B108" i="61"/>
  <c r="C89" i="61"/>
  <c r="E89" i="61" s="1"/>
  <c r="D89" i="61"/>
  <c r="D90" i="61" l="1"/>
  <c r="C90" i="61"/>
  <c r="E90" i="61" s="1"/>
  <c r="A110" i="61"/>
  <c r="B109" i="61"/>
  <c r="A111" i="61" l="1"/>
  <c r="B110" i="61"/>
  <c r="C91" i="61"/>
  <c r="E91" i="61" s="1"/>
  <c r="D91" i="61"/>
  <c r="D92" i="61" l="1"/>
  <c r="C92" i="61"/>
  <c r="E92" i="61" s="1"/>
  <c r="B111" i="61"/>
  <c r="A112" i="61"/>
  <c r="C93" i="61" l="1"/>
  <c r="E93" i="61" s="1"/>
  <c r="D93" i="61"/>
  <c r="A113" i="61"/>
  <c r="B112" i="61"/>
  <c r="D94" i="61" l="1"/>
  <c r="C94" i="61"/>
  <c r="E94" i="61" s="1"/>
  <c r="A114" i="61"/>
  <c r="B113" i="61"/>
  <c r="C95" i="61" l="1"/>
  <c r="E95" i="61" s="1"/>
  <c r="D95" i="61"/>
  <c r="A115" i="61"/>
  <c r="B114" i="61"/>
  <c r="D96" i="61" l="1"/>
  <c r="C96" i="61"/>
  <c r="E96" i="61" s="1"/>
  <c r="B115" i="61"/>
  <c r="A116" i="61"/>
  <c r="C97" i="61" l="1"/>
  <c r="E97" i="61" s="1"/>
  <c r="D97" i="61"/>
  <c r="A117" i="61"/>
  <c r="B116" i="61"/>
  <c r="D98" i="61" l="1"/>
  <c r="C98" i="61"/>
  <c r="E98" i="61" s="1"/>
  <c r="B117" i="61"/>
  <c r="A118" i="61"/>
  <c r="C99" i="61" l="1"/>
  <c r="E99" i="61" s="1"/>
  <c r="D99" i="61"/>
  <c r="A119" i="61"/>
  <c r="B118" i="61"/>
  <c r="D100" i="61" l="1"/>
  <c r="C100" i="61"/>
  <c r="E100" i="61" s="1"/>
  <c r="A120" i="61"/>
  <c r="B119" i="61"/>
  <c r="A121" i="61" l="1"/>
  <c r="B120" i="61"/>
  <c r="C101" i="61"/>
  <c r="E101" i="61" s="1"/>
  <c r="D101" i="61"/>
  <c r="D102" i="61" l="1"/>
  <c r="C102" i="61"/>
  <c r="E102" i="61" s="1"/>
  <c r="A122" i="61"/>
  <c r="B121" i="61"/>
  <c r="A123" i="61" l="1"/>
  <c r="B122" i="61"/>
  <c r="C103" i="61"/>
  <c r="E103" i="61" s="1"/>
  <c r="D103" i="61"/>
  <c r="D104" i="61" l="1"/>
  <c r="C104" i="61"/>
  <c r="E104" i="61" s="1"/>
  <c r="B123" i="61"/>
  <c r="A124" i="61"/>
  <c r="C105" i="61" l="1"/>
  <c r="E105" i="61" s="1"/>
  <c r="D105" i="61"/>
  <c r="A125" i="61"/>
  <c r="B124" i="61"/>
  <c r="D106" i="61" l="1"/>
  <c r="C106" i="61"/>
  <c r="E106" i="61" s="1"/>
  <c r="A126" i="61"/>
  <c r="B125" i="61"/>
  <c r="A127" i="61" l="1"/>
  <c r="B126" i="61"/>
  <c r="C107" i="61"/>
  <c r="E107" i="61" s="1"/>
  <c r="D107" i="61"/>
  <c r="D108" i="61" l="1"/>
  <c r="C108" i="61"/>
  <c r="E108" i="61" s="1"/>
  <c r="A128" i="61"/>
  <c r="B127" i="61"/>
  <c r="A129" i="61" l="1"/>
  <c r="B128" i="61"/>
  <c r="C109" i="61"/>
  <c r="E109" i="61" s="1"/>
  <c r="D109" i="61"/>
  <c r="D110" i="61" l="1"/>
  <c r="C110" i="61"/>
  <c r="E110" i="61" s="1"/>
  <c r="A130" i="61"/>
  <c r="B129" i="61"/>
  <c r="A131" i="61" l="1"/>
  <c r="B130" i="61"/>
  <c r="C111" i="61"/>
  <c r="E111" i="61" s="1"/>
  <c r="D111" i="61"/>
  <c r="D112" i="61" l="1"/>
  <c r="C112" i="61"/>
  <c r="E112" i="61" s="1"/>
  <c r="B131" i="61"/>
  <c r="A132" i="61"/>
  <c r="C113" i="61" l="1"/>
  <c r="E113" i="61" s="1"/>
  <c r="D113" i="61"/>
  <c r="A133" i="61"/>
  <c r="B132" i="61"/>
  <c r="D114" i="61" l="1"/>
  <c r="C114" i="61"/>
  <c r="E114" i="61" s="1"/>
  <c r="A134" i="61"/>
  <c r="B133" i="61"/>
  <c r="A135" i="61" l="1"/>
  <c r="B134" i="61"/>
  <c r="C115" i="61"/>
  <c r="E115" i="61" s="1"/>
  <c r="D115" i="61"/>
  <c r="D116" i="61" l="1"/>
  <c r="C116" i="61"/>
  <c r="E116" i="61" s="1"/>
  <c r="A136" i="61"/>
  <c r="B135" i="61"/>
  <c r="A137" i="61" l="1"/>
  <c r="B136" i="61"/>
  <c r="C117" i="61"/>
  <c r="E117" i="61" s="1"/>
  <c r="D117" i="61"/>
  <c r="D118" i="61" l="1"/>
  <c r="C118" i="61"/>
  <c r="E118" i="61" s="1"/>
  <c r="A138" i="61"/>
  <c r="B137" i="61"/>
  <c r="A139" i="61" l="1"/>
  <c r="B138" i="61"/>
  <c r="C119" i="61"/>
  <c r="E119" i="61" s="1"/>
  <c r="D119" i="61"/>
  <c r="D120" i="61" l="1"/>
  <c r="C120" i="61"/>
  <c r="E120" i="61" s="1"/>
  <c r="B139" i="61"/>
  <c r="A140" i="61"/>
  <c r="C121" i="61" l="1"/>
  <c r="E121" i="61" s="1"/>
  <c r="D121" i="61"/>
  <c r="A141" i="61"/>
  <c r="B140" i="61"/>
  <c r="D122" i="61" l="1"/>
  <c r="C122" i="61"/>
  <c r="E122" i="61" s="1"/>
  <c r="B141" i="61"/>
  <c r="A142" i="61"/>
  <c r="C123" i="61" l="1"/>
  <c r="E123" i="61" s="1"/>
  <c r="D123" i="61"/>
  <c r="A143" i="61"/>
  <c r="B142" i="61"/>
  <c r="D124" i="61" l="1"/>
  <c r="C124" i="61"/>
  <c r="E124" i="61" s="1"/>
  <c r="A144" i="61"/>
  <c r="B143" i="61"/>
  <c r="A145" i="61" l="1"/>
  <c r="B144" i="61"/>
  <c r="C125" i="61"/>
  <c r="E125" i="61" s="1"/>
  <c r="D125" i="61"/>
  <c r="D126" i="61" l="1"/>
  <c r="C126" i="61"/>
  <c r="E126" i="61" s="1"/>
  <c r="B145" i="61"/>
  <c r="A146" i="61"/>
  <c r="C127" i="61" l="1"/>
  <c r="E127" i="61" s="1"/>
  <c r="D127" i="61"/>
  <c r="A147" i="61"/>
  <c r="B146" i="61"/>
  <c r="D128" i="61" l="1"/>
  <c r="C128" i="61"/>
  <c r="E128" i="61" s="1"/>
  <c r="B147" i="61"/>
  <c r="A148" i="61"/>
  <c r="C129" i="61" l="1"/>
  <c r="E129" i="61" s="1"/>
  <c r="D129" i="61"/>
  <c r="A149" i="61"/>
  <c r="B148" i="61"/>
  <c r="D130" i="61" l="1"/>
  <c r="C130" i="61"/>
  <c r="E130" i="61" s="1"/>
  <c r="A150" i="61"/>
  <c r="B149" i="61"/>
  <c r="A151" i="61" l="1"/>
  <c r="B150" i="61"/>
  <c r="C131" i="61"/>
  <c r="E131" i="61" s="1"/>
  <c r="D131" i="61"/>
  <c r="D132" i="61" l="1"/>
  <c r="C132" i="61"/>
  <c r="E132" i="61" s="1"/>
  <c r="A152" i="61"/>
  <c r="B151" i="61"/>
  <c r="A153" i="61" l="1"/>
  <c r="B152" i="61"/>
  <c r="C133" i="61"/>
  <c r="E133" i="61" s="1"/>
  <c r="D133" i="61"/>
  <c r="D134" i="61" l="1"/>
  <c r="C134" i="61"/>
  <c r="E134" i="61" s="1"/>
  <c r="A154" i="61"/>
  <c r="B153" i="61"/>
  <c r="A155" i="61" l="1"/>
  <c r="B154" i="61"/>
  <c r="C135" i="61"/>
  <c r="E135" i="61" s="1"/>
  <c r="D135" i="61"/>
  <c r="D136" i="61" l="1"/>
  <c r="C136" i="61"/>
  <c r="E136" i="61" s="1"/>
  <c r="B155" i="61"/>
  <c r="A156" i="61"/>
  <c r="C137" i="61" l="1"/>
  <c r="E137" i="61" s="1"/>
  <c r="D137" i="61"/>
  <c r="A157" i="61"/>
  <c r="B156" i="61"/>
  <c r="D138" i="61" l="1"/>
  <c r="C138" i="61"/>
  <c r="E138" i="61" s="1"/>
  <c r="A158" i="61"/>
  <c r="B157" i="61"/>
  <c r="A159" i="61" l="1"/>
  <c r="B158" i="61"/>
  <c r="C139" i="61"/>
  <c r="E139" i="61" s="1"/>
  <c r="D139" i="61"/>
  <c r="D140" i="61" l="1"/>
  <c r="C140" i="61"/>
  <c r="E140" i="61" s="1"/>
  <c r="A160" i="61"/>
  <c r="B159" i="61"/>
  <c r="B160" i="61" l="1"/>
  <c r="A161" i="61"/>
  <c r="C141" i="61"/>
  <c r="E141" i="61" s="1"/>
  <c r="D141" i="61"/>
  <c r="D142" i="61" l="1"/>
  <c r="C142" i="61"/>
  <c r="E142" i="61" s="1"/>
  <c r="B161" i="61"/>
  <c r="A162" i="61"/>
  <c r="C143" i="61" l="1"/>
  <c r="E143" i="61" s="1"/>
  <c r="D143" i="61"/>
  <c r="A163" i="61"/>
  <c r="B162" i="61"/>
  <c r="D144" i="61" l="1"/>
  <c r="C144" i="61"/>
  <c r="E144" i="61" s="1"/>
  <c r="B163" i="61"/>
  <c r="A164" i="61"/>
  <c r="C145" i="61" l="1"/>
  <c r="E145" i="61" s="1"/>
  <c r="D145" i="61"/>
  <c r="A165" i="61"/>
  <c r="B164" i="61"/>
  <c r="D146" i="61" l="1"/>
  <c r="C146" i="61"/>
  <c r="E146" i="61" s="1"/>
  <c r="B165" i="61"/>
  <c r="A166" i="61"/>
  <c r="C147" i="61" l="1"/>
  <c r="E147" i="61" s="1"/>
  <c r="D147" i="61"/>
  <c r="A167" i="61"/>
  <c r="B166" i="61"/>
  <c r="D148" i="61" l="1"/>
  <c r="C148" i="61"/>
  <c r="E148" i="61" s="1"/>
  <c r="A168" i="61"/>
  <c r="B167" i="61"/>
  <c r="B168" i="61" l="1"/>
  <c r="A169" i="61"/>
  <c r="C149" i="61"/>
  <c r="E149" i="61" s="1"/>
  <c r="D149" i="61"/>
  <c r="D150" i="61" l="1"/>
  <c r="C150" i="61"/>
  <c r="E150" i="61" s="1"/>
  <c r="A170" i="61"/>
  <c r="B169" i="61"/>
  <c r="A171" i="61" l="1"/>
  <c r="B170" i="61"/>
  <c r="C151" i="61"/>
  <c r="E151" i="61" s="1"/>
  <c r="D151" i="61"/>
  <c r="D152" i="61" l="1"/>
  <c r="C152" i="61"/>
  <c r="E152" i="61" s="1"/>
  <c r="B171" i="61"/>
  <c r="A172" i="61"/>
  <c r="C153" i="61" l="1"/>
  <c r="E153" i="61" s="1"/>
  <c r="D153" i="61"/>
  <c r="A173" i="61"/>
  <c r="B172" i="61"/>
  <c r="D154" i="61" l="1"/>
  <c r="C154" i="61"/>
  <c r="E154" i="61" s="1"/>
  <c r="A174" i="61"/>
  <c r="B173" i="61"/>
  <c r="A175" i="61" l="1"/>
  <c r="B174" i="61"/>
  <c r="C155" i="61"/>
  <c r="E155" i="61" s="1"/>
  <c r="D155" i="61"/>
  <c r="D156" i="61" l="1"/>
  <c r="C156" i="61"/>
  <c r="E156" i="61" s="1"/>
  <c r="A176" i="61"/>
  <c r="B175" i="61"/>
  <c r="A177" i="61" l="1"/>
  <c r="B176" i="61"/>
  <c r="C157" i="61"/>
  <c r="E157" i="61" s="1"/>
  <c r="D157" i="61"/>
  <c r="D158" i="61" l="1"/>
  <c r="C158" i="61"/>
  <c r="E158" i="61" s="1"/>
  <c r="A178" i="61"/>
  <c r="B177" i="61"/>
  <c r="A179" i="61" l="1"/>
  <c r="B178" i="61"/>
  <c r="C159" i="61"/>
  <c r="E159" i="61" s="1"/>
  <c r="D159" i="61"/>
  <c r="D160" i="61" l="1"/>
  <c r="C160" i="61"/>
  <c r="E160" i="61" s="1"/>
  <c r="B179" i="61"/>
  <c r="A180" i="61"/>
  <c r="C161" i="61" l="1"/>
  <c r="E161" i="61" s="1"/>
  <c r="D161" i="61"/>
  <c r="A181" i="61"/>
  <c r="B180" i="61"/>
  <c r="D162" i="61" l="1"/>
  <c r="C162" i="61"/>
  <c r="E162" i="61" s="1"/>
  <c r="A182" i="61"/>
  <c r="B181" i="61"/>
  <c r="C163" i="61" l="1"/>
  <c r="E163" i="61" s="1"/>
  <c r="D163" i="61"/>
  <c r="A183" i="61"/>
  <c r="B182" i="61"/>
  <c r="D164" i="61" l="1"/>
  <c r="C164" i="61"/>
  <c r="E164" i="61" s="1"/>
  <c r="B183" i="61"/>
  <c r="A184" i="61"/>
  <c r="C165" i="61" l="1"/>
  <c r="E165" i="61" s="1"/>
  <c r="D165" i="61"/>
  <c r="A185" i="61"/>
  <c r="B184" i="61"/>
  <c r="D166" i="61" l="1"/>
  <c r="C166" i="61"/>
  <c r="E166" i="61" s="1"/>
  <c r="A186" i="61"/>
  <c r="B185" i="61"/>
  <c r="C167" i="61" l="1"/>
  <c r="E167" i="61" s="1"/>
  <c r="D167" i="61"/>
  <c r="A187" i="61"/>
  <c r="B186" i="61"/>
  <c r="D168" i="61" l="1"/>
  <c r="C168" i="61"/>
  <c r="E168" i="61" s="1"/>
  <c r="A188" i="61"/>
  <c r="B187" i="61"/>
  <c r="A189" i="61" l="1"/>
  <c r="B188" i="61"/>
  <c r="C169" i="61"/>
  <c r="E169" i="61" s="1"/>
  <c r="D169" i="61"/>
  <c r="D170" i="61" l="1"/>
  <c r="C170" i="61"/>
  <c r="E170" i="61" s="1"/>
  <c r="A190" i="61"/>
  <c r="B189" i="61"/>
  <c r="A191" i="61" l="1"/>
  <c r="B190" i="61"/>
  <c r="C171" i="61"/>
  <c r="E171" i="61" s="1"/>
  <c r="D171" i="61"/>
  <c r="D172" i="61" l="1"/>
  <c r="C172" i="61"/>
  <c r="E172" i="61" s="1"/>
  <c r="B191" i="61"/>
  <c r="A192" i="61"/>
  <c r="C173" i="61" l="1"/>
  <c r="E173" i="61" s="1"/>
  <c r="D173" i="61"/>
  <c r="A193" i="61"/>
  <c r="B192" i="61"/>
  <c r="D174" i="61" l="1"/>
  <c r="C174" i="61"/>
  <c r="E174" i="61" s="1"/>
  <c r="A194" i="61"/>
  <c r="B193" i="61"/>
  <c r="A195" i="61" l="1"/>
  <c r="B194" i="61"/>
  <c r="C175" i="61"/>
  <c r="E175" i="61" s="1"/>
  <c r="D175" i="61"/>
  <c r="D176" i="61" l="1"/>
  <c r="C176" i="61"/>
  <c r="E176" i="61" s="1"/>
  <c r="A196" i="61"/>
  <c r="B195" i="61"/>
  <c r="A197" i="61" l="1"/>
  <c r="B196" i="61"/>
  <c r="C177" i="61"/>
  <c r="E177" i="61" s="1"/>
  <c r="D177" i="61"/>
  <c r="D178" i="61" l="1"/>
  <c r="C178" i="61"/>
  <c r="E178" i="61" s="1"/>
  <c r="B197" i="61"/>
  <c r="A198" i="61"/>
  <c r="C179" i="61" l="1"/>
  <c r="E179" i="61" s="1"/>
  <c r="D179" i="61"/>
  <c r="A199" i="61"/>
  <c r="B198" i="61"/>
  <c r="D180" i="61" l="1"/>
  <c r="C180" i="61"/>
  <c r="E180" i="61" s="1"/>
  <c r="B199" i="61"/>
  <c r="A200" i="61"/>
  <c r="C181" i="61" l="1"/>
  <c r="E181" i="61" s="1"/>
  <c r="D181" i="61"/>
  <c r="A201" i="61"/>
  <c r="B200" i="61"/>
  <c r="A202" i="61" l="1"/>
  <c r="B201" i="61"/>
  <c r="D182" i="61"/>
  <c r="C182" i="61"/>
  <c r="E182" i="61" s="1"/>
  <c r="C183" i="61" l="1"/>
  <c r="E183" i="61" s="1"/>
  <c r="D183" i="61"/>
  <c r="A203" i="61"/>
  <c r="B202" i="61"/>
  <c r="D184" i="61" l="1"/>
  <c r="C184" i="61"/>
  <c r="E184" i="61" s="1"/>
  <c r="A204" i="61"/>
  <c r="B203" i="61"/>
  <c r="C185" i="61" l="1"/>
  <c r="E185" i="61" s="1"/>
  <c r="D185" i="61"/>
  <c r="A205" i="61"/>
  <c r="B204" i="61"/>
  <c r="D186" i="61" l="1"/>
  <c r="C186" i="61"/>
  <c r="E186" i="61" s="1"/>
  <c r="A206" i="61"/>
  <c r="B205" i="61"/>
  <c r="C187" i="61" l="1"/>
  <c r="E187" i="61" s="1"/>
  <c r="D187" i="61"/>
  <c r="A207" i="61"/>
  <c r="B206" i="61"/>
  <c r="D188" i="61" l="1"/>
  <c r="C188" i="61"/>
  <c r="E188" i="61" s="1"/>
  <c r="B207" i="61"/>
  <c r="A208" i="61"/>
  <c r="C189" i="61" l="1"/>
  <c r="E189" i="61" s="1"/>
  <c r="D189" i="61"/>
  <c r="A209" i="61"/>
  <c r="B208" i="61"/>
  <c r="D190" i="61" l="1"/>
  <c r="C190" i="61"/>
  <c r="E190" i="61" s="1"/>
  <c r="A210" i="61"/>
  <c r="B209" i="61"/>
  <c r="C191" i="61" l="1"/>
  <c r="E191" i="61" s="1"/>
  <c r="D191" i="61"/>
  <c r="A211" i="61"/>
  <c r="B210" i="61"/>
  <c r="D192" i="61" l="1"/>
  <c r="C192" i="61"/>
  <c r="E192" i="61" s="1"/>
  <c r="A212" i="61"/>
  <c r="B211" i="61"/>
  <c r="C193" i="61" l="1"/>
  <c r="E193" i="61" s="1"/>
  <c r="D193" i="61"/>
  <c r="A213" i="61"/>
  <c r="B212" i="61"/>
  <c r="D194" i="61" l="1"/>
  <c r="C194" i="61"/>
  <c r="E194" i="61" s="1"/>
  <c r="A214" i="61"/>
  <c r="B213" i="61"/>
  <c r="C195" i="61" l="1"/>
  <c r="E195" i="61" s="1"/>
  <c r="D195" i="61"/>
  <c r="A215" i="61"/>
  <c r="B214" i="61"/>
  <c r="D196" i="61" l="1"/>
  <c r="C196" i="61"/>
  <c r="E196" i="61" s="1"/>
  <c r="B215" i="61"/>
  <c r="A216" i="61"/>
  <c r="C197" i="61" l="1"/>
  <c r="E197" i="61" s="1"/>
  <c r="D197" i="61"/>
  <c r="A217" i="61"/>
  <c r="B216" i="61"/>
  <c r="D198" i="61" l="1"/>
  <c r="C198" i="61"/>
  <c r="E198" i="61" s="1"/>
  <c r="A218" i="61"/>
  <c r="B217" i="61"/>
  <c r="C199" i="61" l="1"/>
  <c r="E199" i="61" s="1"/>
  <c r="D199" i="61"/>
  <c r="A219" i="61"/>
  <c r="B218" i="61"/>
  <c r="D200" i="61" l="1"/>
  <c r="C200" i="61"/>
  <c r="E200" i="61" s="1"/>
  <c r="A220" i="61"/>
  <c r="B219" i="61"/>
  <c r="C201" i="61" l="1"/>
  <c r="E201" i="61" s="1"/>
  <c r="D201" i="61"/>
  <c r="A221" i="61"/>
  <c r="B220" i="61"/>
  <c r="D202" i="61" l="1"/>
  <c r="C202" i="61"/>
  <c r="E202" i="61" s="1"/>
  <c r="A222" i="61"/>
  <c r="B221" i="61"/>
  <c r="C203" i="61" l="1"/>
  <c r="E203" i="61" s="1"/>
  <c r="D203" i="61"/>
  <c r="A223" i="61"/>
  <c r="B222" i="61"/>
  <c r="D204" i="61" l="1"/>
  <c r="C204" i="61"/>
  <c r="E204" i="61" s="1"/>
  <c r="B223" i="61"/>
  <c r="A224" i="61"/>
  <c r="C205" i="61" l="1"/>
  <c r="E205" i="61" s="1"/>
  <c r="D205" i="61"/>
  <c r="A225" i="61"/>
  <c r="B224" i="61"/>
  <c r="D206" i="61" l="1"/>
  <c r="C206" i="61"/>
  <c r="E206" i="61" s="1"/>
  <c r="A226" i="61"/>
  <c r="B225" i="61"/>
  <c r="C207" i="61" l="1"/>
  <c r="E207" i="61" s="1"/>
  <c r="D207" i="61"/>
  <c r="A227" i="61"/>
  <c r="B226" i="61"/>
  <c r="D208" i="61" l="1"/>
  <c r="C208" i="61"/>
  <c r="E208" i="61" s="1"/>
  <c r="A228" i="61"/>
  <c r="B227" i="61"/>
  <c r="C209" i="61" l="1"/>
  <c r="E209" i="61" s="1"/>
  <c r="D209" i="61"/>
  <c r="A229" i="61"/>
  <c r="B228" i="61"/>
  <c r="D210" i="61" l="1"/>
  <c r="C210" i="61"/>
  <c r="E210" i="61" s="1"/>
  <c r="A230" i="61"/>
  <c r="B229" i="61"/>
  <c r="C211" i="61" l="1"/>
  <c r="E211" i="61" s="1"/>
  <c r="D211" i="61"/>
  <c r="A231" i="61"/>
  <c r="B230" i="61"/>
  <c r="D212" i="61" l="1"/>
  <c r="C212" i="61"/>
  <c r="E212" i="61" s="1"/>
  <c r="B231" i="61"/>
  <c r="A232" i="61"/>
  <c r="C213" i="61" l="1"/>
  <c r="E213" i="61" s="1"/>
  <c r="D213" i="61"/>
  <c r="A233" i="61"/>
  <c r="B232" i="61"/>
  <c r="D214" i="61" l="1"/>
  <c r="C214" i="61"/>
  <c r="E214" i="61" s="1"/>
  <c r="A234" i="61"/>
  <c r="B233" i="61"/>
  <c r="C215" i="61" l="1"/>
  <c r="E215" i="61" s="1"/>
  <c r="D215" i="61"/>
  <c r="A235" i="61"/>
  <c r="B234" i="61"/>
  <c r="D216" i="61" l="1"/>
  <c r="C216" i="61"/>
  <c r="E216" i="61" s="1"/>
  <c r="A236" i="61"/>
  <c r="B235" i="61"/>
  <c r="A237" i="61" l="1"/>
  <c r="B236" i="61"/>
  <c r="C217" i="61"/>
  <c r="E217" i="61" s="1"/>
  <c r="D217" i="61"/>
  <c r="D218" i="61" l="1"/>
  <c r="C218" i="61"/>
  <c r="E218" i="61" s="1"/>
  <c r="A238" i="61"/>
  <c r="B237" i="61"/>
  <c r="C219" i="61" l="1"/>
  <c r="E219" i="61" s="1"/>
  <c r="D219" i="61"/>
  <c r="A239" i="61"/>
  <c r="B238" i="61"/>
  <c r="D220" i="61" l="1"/>
  <c r="C220" i="61"/>
  <c r="E220" i="61" s="1"/>
  <c r="B239" i="61"/>
  <c r="A240" i="61"/>
  <c r="C221" i="61" l="1"/>
  <c r="E221" i="61" s="1"/>
  <c r="D221" i="61"/>
  <c r="A241" i="61"/>
  <c r="B240" i="61"/>
  <c r="D222" i="61" l="1"/>
  <c r="C222" i="61"/>
  <c r="E222" i="61" s="1"/>
  <c r="A242" i="61"/>
  <c r="B241" i="61"/>
  <c r="C223" i="61" l="1"/>
  <c r="E223" i="61" s="1"/>
  <c r="D223" i="61"/>
  <c r="A243" i="61"/>
  <c r="B242" i="61"/>
  <c r="D224" i="61" l="1"/>
  <c r="C224" i="61"/>
  <c r="E224" i="61" s="1"/>
  <c r="A244" i="61"/>
  <c r="B243" i="61"/>
  <c r="C225" i="61" l="1"/>
  <c r="E225" i="61" s="1"/>
  <c r="D225" i="61"/>
  <c r="A245" i="61"/>
  <c r="B244" i="61"/>
  <c r="D226" i="61" l="1"/>
  <c r="C226" i="61"/>
  <c r="E226" i="61" s="1"/>
  <c r="A246" i="61"/>
  <c r="B245" i="61"/>
  <c r="C227" i="61" l="1"/>
  <c r="E227" i="61" s="1"/>
  <c r="D227" i="61"/>
  <c r="A247" i="61"/>
  <c r="B246" i="61"/>
  <c r="D228" i="61" l="1"/>
  <c r="C228" i="61"/>
  <c r="E228" i="61" s="1"/>
  <c r="B247" i="61"/>
  <c r="A248" i="61"/>
  <c r="C229" i="61" l="1"/>
  <c r="E229" i="61" s="1"/>
  <c r="D229" i="61"/>
  <c r="A249" i="61"/>
  <c r="B248" i="61"/>
  <c r="D230" i="61" l="1"/>
  <c r="C230" i="61"/>
  <c r="E230" i="61" s="1"/>
  <c r="A250" i="61"/>
  <c r="B249" i="61"/>
  <c r="C231" i="61" l="1"/>
  <c r="E231" i="61" s="1"/>
  <c r="D231" i="61"/>
  <c r="A251" i="61"/>
  <c r="B250" i="61"/>
  <c r="D232" i="61" l="1"/>
  <c r="C232" i="61"/>
  <c r="E232" i="61" s="1"/>
  <c r="A252" i="61"/>
  <c r="B251" i="61"/>
  <c r="C233" i="61" l="1"/>
  <c r="E233" i="61" s="1"/>
  <c r="D233" i="61"/>
  <c r="A253" i="61"/>
  <c r="B252" i="61"/>
  <c r="D234" i="61" l="1"/>
  <c r="C234" i="61"/>
  <c r="E234" i="61" s="1"/>
  <c r="A254" i="61"/>
  <c r="B253" i="61"/>
  <c r="C235" i="61" l="1"/>
  <c r="E235" i="61" s="1"/>
  <c r="D235" i="61"/>
  <c r="A255" i="61"/>
  <c r="B254" i="61"/>
  <c r="D236" i="61" l="1"/>
  <c r="C236" i="61"/>
  <c r="E236" i="61" s="1"/>
  <c r="B255" i="61"/>
  <c r="A256" i="61"/>
  <c r="C237" i="61" l="1"/>
  <c r="E237" i="61" s="1"/>
  <c r="D237" i="61"/>
  <c r="A257" i="61"/>
  <c r="B256" i="61"/>
  <c r="D238" i="61" l="1"/>
  <c r="C238" i="61"/>
  <c r="E238" i="61" s="1"/>
  <c r="A258" i="61"/>
  <c r="B257" i="61"/>
  <c r="C239" i="61" l="1"/>
  <c r="E239" i="61" s="1"/>
  <c r="D239" i="61"/>
  <c r="A259" i="61"/>
  <c r="B258" i="61"/>
  <c r="D240" i="61" l="1"/>
  <c r="C240" i="61"/>
  <c r="E240" i="61" s="1"/>
  <c r="A260" i="61"/>
  <c r="B259" i="61"/>
  <c r="C241" i="61" l="1"/>
  <c r="E241" i="61" s="1"/>
  <c r="D241" i="61"/>
  <c r="A261" i="61"/>
  <c r="B260" i="61"/>
  <c r="D242" i="61" l="1"/>
  <c r="C242" i="61"/>
  <c r="E242" i="61" s="1"/>
  <c r="A262" i="61"/>
  <c r="B261" i="61"/>
  <c r="C243" i="61" l="1"/>
  <c r="E243" i="61" s="1"/>
  <c r="D243" i="61"/>
  <c r="A263" i="61"/>
  <c r="B262" i="61"/>
  <c r="D244" i="61" l="1"/>
  <c r="C244" i="61"/>
  <c r="E244" i="61" s="1"/>
  <c r="B263" i="61"/>
  <c r="A264" i="61"/>
  <c r="C245" i="61" l="1"/>
  <c r="E245" i="61" s="1"/>
  <c r="D245" i="61"/>
  <c r="A265" i="61"/>
  <c r="B264" i="61"/>
  <c r="D246" i="61" l="1"/>
  <c r="C246" i="61"/>
  <c r="E246" i="61" s="1"/>
  <c r="A266" i="61"/>
  <c r="B265" i="61"/>
  <c r="C247" i="61" l="1"/>
  <c r="E247" i="61" s="1"/>
  <c r="D247" i="61"/>
  <c r="A267" i="61"/>
  <c r="B266" i="61"/>
  <c r="D248" i="61" l="1"/>
  <c r="C248" i="61"/>
  <c r="E248" i="61" s="1"/>
  <c r="A268" i="61"/>
  <c r="B267" i="61"/>
  <c r="C249" i="61" l="1"/>
  <c r="E249" i="61" s="1"/>
  <c r="D249" i="61"/>
  <c r="A269" i="61"/>
  <c r="B268" i="61"/>
  <c r="D250" i="61" l="1"/>
  <c r="C250" i="61"/>
  <c r="E250" i="61" s="1"/>
  <c r="B269" i="61"/>
  <c r="A270" i="61"/>
  <c r="C251" i="61" l="1"/>
  <c r="E251" i="61" s="1"/>
  <c r="D251" i="61"/>
  <c r="A271" i="61"/>
  <c r="B270" i="61"/>
  <c r="D252" i="61" l="1"/>
  <c r="C252" i="61"/>
  <c r="E252" i="61" s="1"/>
  <c r="A272" i="61"/>
  <c r="B271" i="61"/>
  <c r="C253" i="61" l="1"/>
  <c r="E253" i="61" s="1"/>
  <c r="D253" i="61"/>
  <c r="A273" i="61"/>
  <c r="B272" i="61"/>
  <c r="D254" i="61" l="1"/>
  <c r="C254" i="61"/>
  <c r="E254" i="61" s="1"/>
  <c r="A274" i="61"/>
  <c r="B273" i="61"/>
  <c r="C255" i="61" l="1"/>
  <c r="E255" i="61" s="1"/>
  <c r="D255" i="61"/>
  <c r="A275" i="61"/>
  <c r="B274" i="61"/>
  <c r="D256" i="61" l="1"/>
  <c r="C256" i="61"/>
  <c r="E256" i="61" s="1"/>
  <c r="A276" i="61"/>
  <c r="B275" i="61"/>
  <c r="C257" i="61" l="1"/>
  <c r="E257" i="61" s="1"/>
  <c r="D257" i="61"/>
  <c r="A277" i="61"/>
  <c r="B276" i="61"/>
  <c r="D258" i="61" l="1"/>
  <c r="C258" i="61"/>
  <c r="E258" i="61" s="1"/>
  <c r="B277" i="61"/>
  <c r="A278" i="61"/>
  <c r="C259" i="61" l="1"/>
  <c r="E259" i="61" s="1"/>
  <c r="D259" i="61"/>
  <c r="A279" i="61"/>
  <c r="B278" i="61"/>
  <c r="D260" i="61" l="1"/>
  <c r="C260" i="61"/>
  <c r="E260" i="61" s="1"/>
  <c r="A280" i="61"/>
  <c r="B279" i="61"/>
  <c r="C261" i="61" l="1"/>
  <c r="E261" i="61" s="1"/>
  <c r="D261" i="61"/>
  <c r="A281" i="61"/>
  <c r="B280" i="61"/>
  <c r="D262" i="61" l="1"/>
  <c r="C262" i="61"/>
  <c r="E262" i="61" s="1"/>
  <c r="A282" i="61"/>
  <c r="B281" i="61"/>
  <c r="C263" i="61" l="1"/>
  <c r="E263" i="61" s="1"/>
  <c r="D263" i="61"/>
  <c r="B282" i="61"/>
  <c r="A283" i="61"/>
  <c r="D264" i="61" l="1"/>
  <c r="C264" i="61"/>
  <c r="E264" i="61" s="1"/>
  <c r="A284" i="61"/>
  <c r="B283" i="61"/>
  <c r="C265" i="61" l="1"/>
  <c r="E265" i="61" s="1"/>
  <c r="D265" i="61"/>
  <c r="A285" i="61"/>
  <c r="B284" i="61"/>
  <c r="D266" i="61" l="1"/>
  <c r="C266" i="61"/>
  <c r="E266" i="61" s="1"/>
  <c r="B285" i="61"/>
  <c r="A286" i="61"/>
  <c r="C267" i="61" l="1"/>
  <c r="E267" i="61" s="1"/>
  <c r="D267" i="61"/>
  <c r="A287" i="61"/>
  <c r="B286" i="61"/>
  <c r="D268" i="61" l="1"/>
  <c r="C268" i="61"/>
  <c r="E268" i="61" s="1"/>
  <c r="A288" i="61"/>
  <c r="B287" i="61"/>
  <c r="C269" i="61" l="1"/>
  <c r="E269" i="61" s="1"/>
  <c r="D269" i="61"/>
  <c r="A289" i="61"/>
  <c r="B288" i="61"/>
  <c r="D270" i="61" l="1"/>
  <c r="C270" i="61"/>
  <c r="E270" i="61" s="1"/>
  <c r="A290" i="61"/>
  <c r="B289" i="61"/>
  <c r="C271" i="61" l="1"/>
  <c r="E271" i="61" s="1"/>
  <c r="D271" i="61"/>
  <c r="A291" i="61"/>
  <c r="B290" i="61"/>
  <c r="D272" i="61" l="1"/>
  <c r="C272" i="61"/>
  <c r="E272" i="61" s="1"/>
  <c r="A292" i="61"/>
  <c r="B291" i="61"/>
  <c r="A293" i="61" l="1"/>
  <c r="B292" i="61"/>
  <c r="C273" i="61"/>
  <c r="E273" i="61" s="1"/>
  <c r="D273" i="61"/>
  <c r="D274" i="61" l="1"/>
  <c r="C274" i="61"/>
  <c r="E274" i="61" s="1"/>
  <c r="B293" i="61"/>
  <c r="A294" i="61"/>
  <c r="C275" i="61" l="1"/>
  <c r="E275" i="61" s="1"/>
  <c r="D275" i="61"/>
  <c r="A295" i="61"/>
  <c r="B294" i="61"/>
  <c r="D276" i="61" l="1"/>
  <c r="C276" i="61"/>
  <c r="E276" i="61" s="1"/>
  <c r="A296" i="61"/>
  <c r="B295" i="61"/>
  <c r="A297" i="61" l="1"/>
  <c r="B296" i="61"/>
  <c r="C277" i="61"/>
  <c r="E277" i="61" s="1"/>
  <c r="D277" i="61"/>
  <c r="D278" i="61" l="1"/>
  <c r="C278" i="61"/>
  <c r="E278" i="61" s="1"/>
  <c r="A298" i="61"/>
  <c r="B297" i="61"/>
  <c r="C279" i="61" l="1"/>
  <c r="E279" i="61" s="1"/>
  <c r="D279" i="61"/>
  <c r="A299" i="61"/>
  <c r="B298" i="61"/>
  <c r="D280" i="61" l="1"/>
  <c r="C280" i="61"/>
  <c r="E280" i="61" s="1"/>
  <c r="A300" i="61"/>
  <c r="B299" i="61"/>
  <c r="C281" i="61" l="1"/>
  <c r="E281" i="61" s="1"/>
  <c r="D281" i="61"/>
  <c r="A301" i="61"/>
  <c r="B300" i="61"/>
  <c r="D282" i="61" l="1"/>
  <c r="C282" i="61"/>
  <c r="E282" i="61" s="1"/>
  <c r="B301" i="61"/>
  <c r="A302" i="61"/>
  <c r="C283" i="61" l="1"/>
  <c r="E283" i="61" s="1"/>
  <c r="D283" i="61"/>
  <c r="A303" i="61"/>
  <c r="B302" i="61"/>
  <c r="D284" i="61" l="1"/>
  <c r="C284" i="61"/>
  <c r="E284" i="61" s="1"/>
  <c r="A304" i="61"/>
  <c r="B303" i="61"/>
  <c r="C285" i="61" l="1"/>
  <c r="E285" i="61" s="1"/>
  <c r="D285" i="61"/>
  <c r="A305" i="61"/>
  <c r="B304" i="61"/>
  <c r="D286" i="61" l="1"/>
  <c r="C286" i="61"/>
  <c r="E286" i="61" s="1"/>
  <c r="A306" i="61"/>
  <c r="B305" i="61"/>
  <c r="C287" i="61" l="1"/>
  <c r="E287" i="61" s="1"/>
  <c r="D287" i="61"/>
  <c r="A307" i="61"/>
  <c r="B306" i="61"/>
  <c r="D288" i="61" l="1"/>
  <c r="C288" i="61"/>
  <c r="E288" i="61" s="1"/>
  <c r="A308" i="61"/>
  <c r="B307" i="61"/>
  <c r="C289" i="61" l="1"/>
  <c r="E289" i="61" s="1"/>
  <c r="D289" i="61"/>
  <c r="A309" i="61"/>
  <c r="B308" i="61"/>
  <c r="D290" i="61" l="1"/>
  <c r="C290" i="61"/>
  <c r="E290" i="61" s="1"/>
  <c r="B309" i="61"/>
  <c r="A310" i="61"/>
  <c r="C291" i="61" l="1"/>
  <c r="E291" i="61" s="1"/>
  <c r="D291" i="61"/>
  <c r="A311" i="61"/>
  <c r="B310" i="61"/>
  <c r="D292" i="61" l="1"/>
  <c r="C292" i="61"/>
  <c r="E292" i="61" s="1"/>
  <c r="A312" i="61"/>
  <c r="B311" i="61"/>
  <c r="C293" i="61" l="1"/>
  <c r="E293" i="61" s="1"/>
  <c r="D293" i="61"/>
  <c r="A313" i="61"/>
  <c r="B312" i="61"/>
  <c r="D294" i="61" l="1"/>
  <c r="C294" i="61"/>
  <c r="E294" i="61" s="1"/>
  <c r="A314" i="61"/>
  <c r="B313" i="61"/>
  <c r="C295" i="61" l="1"/>
  <c r="E295" i="61" s="1"/>
  <c r="D295" i="61"/>
  <c r="A315" i="61"/>
  <c r="B314" i="61"/>
  <c r="D296" i="61" l="1"/>
  <c r="C296" i="61"/>
  <c r="E296" i="61" s="1"/>
  <c r="A316" i="61"/>
  <c r="B315" i="61"/>
  <c r="C297" i="61" l="1"/>
  <c r="E297" i="61" s="1"/>
  <c r="D297" i="61"/>
  <c r="A317" i="61"/>
  <c r="B316" i="61"/>
  <c r="D298" i="61" l="1"/>
  <c r="C298" i="61"/>
  <c r="E298" i="61" s="1"/>
  <c r="B317" i="61"/>
  <c r="A318" i="61"/>
  <c r="C299" i="61" l="1"/>
  <c r="E299" i="61" s="1"/>
  <c r="D299" i="61"/>
  <c r="A319" i="61"/>
  <c r="B318" i="61"/>
  <c r="D300" i="61" l="1"/>
  <c r="C300" i="61"/>
  <c r="E300" i="61" s="1"/>
  <c r="A320" i="61"/>
  <c r="B319" i="61"/>
  <c r="C301" i="61" l="1"/>
  <c r="E301" i="61" s="1"/>
  <c r="D301" i="61"/>
  <c r="A321" i="61"/>
  <c r="B320" i="61"/>
  <c r="D302" i="61" l="1"/>
  <c r="C302" i="61"/>
  <c r="E302" i="61" s="1"/>
  <c r="A322" i="61"/>
  <c r="B321" i="61"/>
  <c r="C303" i="61" l="1"/>
  <c r="E303" i="61" s="1"/>
  <c r="D303" i="61"/>
  <c r="A323" i="61"/>
  <c r="B322" i="61"/>
  <c r="D304" i="61" l="1"/>
  <c r="C304" i="61"/>
  <c r="E304" i="61" s="1"/>
  <c r="A324" i="61"/>
  <c r="B323" i="61"/>
  <c r="C305" i="61" l="1"/>
  <c r="E305" i="61" s="1"/>
  <c r="D305" i="61"/>
  <c r="A325" i="61"/>
  <c r="B324" i="61"/>
  <c r="D306" i="61" l="1"/>
  <c r="C306" i="61"/>
  <c r="E306" i="61" s="1"/>
  <c r="B325" i="61"/>
  <c r="A326" i="61"/>
  <c r="C307" i="61" l="1"/>
  <c r="E307" i="61" s="1"/>
  <c r="D307" i="61"/>
  <c r="A327" i="61"/>
  <c r="B326" i="61"/>
  <c r="D308" i="61" l="1"/>
  <c r="C308" i="61"/>
  <c r="E308" i="61" s="1"/>
  <c r="A328" i="61"/>
  <c r="B327" i="61"/>
  <c r="C309" i="61" l="1"/>
  <c r="E309" i="61" s="1"/>
  <c r="D309" i="61"/>
  <c r="A329" i="61"/>
  <c r="B328" i="61"/>
  <c r="D310" i="61" l="1"/>
  <c r="C310" i="61"/>
  <c r="E310" i="61" s="1"/>
  <c r="A330" i="61"/>
  <c r="B329" i="61"/>
  <c r="C311" i="61" l="1"/>
  <c r="E311" i="61" s="1"/>
  <c r="D311" i="61"/>
  <c r="A331" i="61"/>
  <c r="B330" i="61"/>
  <c r="D312" i="61" l="1"/>
  <c r="C312" i="61"/>
  <c r="E312" i="61" s="1"/>
  <c r="A332" i="61"/>
  <c r="B331" i="61"/>
  <c r="C313" i="61" l="1"/>
  <c r="E313" i="61" s="1"/>
  <c r="D313" i="61"/>
  <c r="A333" i="61"/>
  <c r="B332" i="61"/>
  <c r="D314" i="61" l="1"/>
  <c r="C314" i="61"/>
  <c r="E314" i="61" s="1"/>
  <c r="B333" i="61"/>
  <c r="A334" i="61"/>
  <c r="C315" i="61" l="1"/>
  <c r="E315" i="61" s="1"/>
  <c r="D315" i="61"/>
  <c r="A335" i="61"/>
  <c r="B334" i="61"/>
  <c r="D316" i="61" l="1"/>
  <c r="C316" i="61"/>
  <c r="E316" i="61" s="1"/>
  <c r="A336" i="61"/>
  <c r="B335" i="61"/>
  <c r="C317" i="61" l="1"/>
  <c r="E317" i="61" s="1"/>
  <c r="D317" i="61"/>
  <c r="A337" i="61"/>
  <c r="B336" i="61"/>
  <c r="D318" i="61" l="1"/>
  <c r="C318" i="61"/>
  <c r="E318" i="61" s="1"/>
  <c r="A338" i="61"/>
  <c r="B337" i="61"/>
  <c r="C319" i="61" l="1"/>
  <c r="E319" i="61" s="1"/>
  <c r="D319" i="61"/>
  <c r="A339" i="61"/>
  <c r="B338" i="61"/>
  <c r="D320" i="61" l="1"/>
  <c r="C320" i="61"/>
  <c r="E320" i="61" s="1"/>
  <c r="A340" i="61"/>
  <c r="B339" i="61"/>
  <c r="C321" i="61" l="1"/>
  <c r="E321" i="61" s="1"/>
  <c r="D321" i="61"/>
  <c r="A341" i="61"/>
  <c r="B340" i="61"/>
  <c r="D322" i="61" l="1"/>
  <c r="C322" i="61"/>
  <c r="E322" i="61" s="1"/>
  <c r="B341" i="61"/>
  <c r="A342" i="61"/>
  <c r="C323" i="61" l="1"/>
  <c r="E323" i="61" s="1"/>
  <c r="D323" i="61"/>
  <c r="A343" i="61"/>
  <c r="B342" i="61"/>
  <c r="D324" i="61" l="1"/>
  <c r="C324" i="61"/>
  <c r="E324" i="61" s="1"/>
  <c r="A344" i="61"/>
  <c r="B343" i="61"/>
  <c r="C325" i="61" l="1"/>
  <c r="E325" i="61" s="1"/>
  <c r="D325" i="61"/>
  <c r="A345" i="61"/>
  <c r="B344" i="61"/>
  <c r="D326" i="61" l="1"/>
  <c r="C326" i="61"/>
  <c r="E326" i="61" s="1"/>
  <c r="A346" i="61"/>
  <c r="B345" i="61"/>
  <c r="C327" i="61" l="1"/>
  <c r="E327" i="61" s="1"/>
  <c r="D327" i="61"/>
  <c r="A347" i="61"/>
  <c r="B346" i="61"/>
  <c r="D328" i="61" l="1"/>
  <c r="C328" i="61"/>
  <c r="E328" i="61" s="1"/>
  <c r="A348" i="61"/>
  <c r="B347" i="61"/>
  <c r="C329" i="61" l="1"/>
  <c r="E329" i="61" s="1"/>
  <c r="D329" i="61"/>
  <c r="A349" i="61"/>
  <c r="B348" i="61"/>
  <c r="D330" i="61" l="1"/>
  <c r="C330" i="61"/>
  <c r="E330" i="61" s="1"/>
  <c r="B349" i="61"/>
  <c r="A350" i="61"/>
  <c r="C331" i="61" l="1"/>
  <c r="E331" i="61" s="1"/>
  <c r="D331" i="61"/>
  <c r="A351" i="61"/>
  <c r="B350" i="61"/>
  <c r="D332" i="61" l="1"/>
  <c r="C332" i="61"/>
  <c r="E332" i="61" s="1"/>
  <c r="A352" i="61"/>
  <c r="B351" i="61"/>
  <c r="A353" i="61" l="1"/>
  <c r="B352" i="61"/>
  <c r="C333" i="61"/>
  <c r="E333" i="61" s="1"/>
  <c r="D333" i="61"/>
  <c r="D334" i="61" l="1"/>
  <c r="C334" i="61"/>
  <c r="E334" i="61" s="1"/>
  <c r="A354" i="61"/>
  <c r="B353" i="61"/>
  <c r="C335" i="61" l="1"/>
  <c r="E335" i="61" s="1"/>
  <c r="D335" i="61"/>
  <c r="A355" i="61"/>
  <c r="B354" i="61"/>
  <c r="D336" i="61" l="1"/>
  <c r="C336" i="61"/>
  <c r="E336" i="61" s="1"/>
  <c r="A356" i="61"/>
  <c r="B355" i="61"/>
  <c r="C337" i="61" l="1"/>
  <c r="E337" i="61" s="1"/>
  <c r="D337" i="61"/>
  <c r="A357" i="61"/>
  <c r="B356" i="61"/>
  <c r="D338" i="61" l="1"/>
  <c r="C338" i="61"/>
  <c r="E338" i="61" s="1"/>
  <c r="B357" i="61"/>
  <c r="A358" i="61"/>
  <c r="C339" i="61" l="1"/>
  <c r="E339" i="61" s="1"/>
  <c r="D339" i="61"/>
  <c r="A359" i="61"/>
  <c r="B358" i="61"/>
  <c r="D340" i="61" l="1"/>
  <c r="C340" i="61"/>
  <c r="E340" i="61" s="1"/>
  <c r="A360" i="61"/>
  <c r="B359" i="61"/>
  <c r="C341" i="61" l="1"/>
  <c r="E341" i="61" s="1"/>
  <c r="D341" i="61"/>
  <c r="A361" i="61"/>
  <c r="B360" i="61"/>
  <c r="D342" i="61" l="1"/>
  <c r="C342" i="61"/>
  <c r="E342" i="61" s="1"/>
  <c r="A362" i="61"/>
  <c r="B361" i="61"/>
  <c r="C343" i="61" l="1"/>
  <c r="E343" i="61" s="1"/>
  <c r="D343" i="61"/>
  <c r="A363" i="61"/>
  <c r="B362" i="61"/>
  <c r="D344" i="61" l="1"/>
  <c r="C344" i="61"/>
  <c r="E344" i="61" s="1"/>
  <c r="A364" i="61"/>
  <c r="B363" i="61"/>
  <c r="A365" i="61" l="1"/>
  <c r="B364" i="61"/>
  <c r="C345" i="61"/>
  <c r="E345" i="61" s="1"/>
  <c r="D345" i="61"/>
  <c r="D346" i="61" l="1"/>
  <c r="C346" i="61"/>
  <c r="E346" i="61" s="1"/>
  <c r="B365" i="61"/>
  <c r="A366" i="61"/>
  <c r="C347" i="61" l="1"/>
  <c r="E347" i="61" s="1"/>
  <c r="D347" i="61"/>
  <c r="A367" i="61"/>
  <c r="B366" i="61"/>
  <c r="D348" i="61" l="1"/>
  <c r="C348" i="61"/>
  <c r="E348" i="61" s="1"/>
  <c r="B367" i="61"/>
  <c r="A368" i="61"/>
  <c r="C349" i="61" l="1"/>
  <c r="E349" i="61" s="1"/>
  <c r="D349" i="61"/>
  <c r="A369" i="61"/>
  <c r="B368" i="61"/>
  <c r="D350" i="61" l="1"/>
  <c r="C350" i="61"/>
  <c r="E350" i="61" s="1"/>
  <c r="A370" i="61"/>
  <c r="B369" i="61"/>
  <c r="B370" i="61" l="1"/>
  <c r="A371" i="61"/>
  <c r="C351" i="61"/>
  <c r="E351" i="61" s="1"/>
  <c r="D351" i="61"/>
  <c r="D352" i="61" l="1"/>
  <c r="C352" i="61"/>
  <c r="E352" i="61" s="1"/>
  <c r="A372" i="61"/>
  <c r="B371" i="61"/>
  <c r="C353" i="61" l="1"/>
  <c r="E353" i="61" s="1"/>
  <c r="D353" i="61"/>
  <c r="A373" i="61"/>
  <c r="B372" i="61"/>
  <c r="D354" i="61" l="1"/>
  <c r="C354" i="61"/>
  <c r="E354" i="61" s="1"/>
  <c r="B373" i="61"/>
  <c r="A374" i="61"/>
  <c r="C355" i="61" l="1"/>
  <c r="E355" i="61" s="1"/>
  <c r="D355" i="61"/>
  <c r="A375" i="61"/>
  <c r="B374" i="61"/>
  <c r="D356" i="61" l="1"/>
  <c r="C356" i="61"/>
  <c r="E356" i="61" s="1"/>
  <c r="B375" i="61"/>
  <c r="A376" i="61"/>
  <c r="C357" i="61" l="1"/>
  <c r="E357" i="61" s="1"/>
  <c r="D357" i="61"/>
  <c r="A377" i="61"/>
  <c r="B376" i="61"/>
  <c r="D358" i="61" l="1"/>
  <c r="C358" i="61"/>
  <c r="E358" i="61" s="1"/>
  <c r="A378" i="61"/>
  <c r="B377" i="61"/>
  <c r="C359" i="61" l="1"/>
  <c r="E359" i="61" s="1"/>
  <c r="D359" i="61"/>
  <c r="B378" i="61"/>
  <c r="A379" i="61"/>
  <c r="D360" i="61" l="1"/>
  <c r="C360" i="61"/>
  <c r="E360" i="61" s="1"/>
  <c r="A380" i="61"/>
  <c r="B379" i="61"/>
  <c r="C361" i="61" l="1"/>
  <c r="E361" i="61" s="1"/>
  <c r="D361" i="61"/>
  <c r="A381" i="61"/>
  <c r="B380" i="61"/>
  <c r="D362" i="61" l="1"/>
  <c r="C362" i="61"/>
  <c r="E362" i="61" s="1"/>
  <c r="B381" i="61"/>
  <c r="A382" i="61"/>
  <c r="C363" i="61" l="1"/>
  <c r="E363" i="61" s="1"/>
  <c r="D363" i="61"/>
  <c r="A383" i="61"/>
  <c r="B382" i="61"/>
  <c r="D364" i="61" l="1"/>
  <c r="C364" i="61"/>
  <c r="E364" i="61" s="1"/>
  <c r="B383" i="61"/>
  <c r="A384" i="61"/>
  <c r="C365" i="61" l="1"/>
  <c r="E365" i="61" s="1"/>
  <c r="D365" i="61"/>
  <c r="A385" i="61"/>
  <c r="B384" i="61"/>
  <c r="D366" i="61" l="1"/>
  <c r="C366" i="61"/>
  <c r="E366" i="61" s="1"/>
  <c r="A386" i="61"/>
  <c r="B385" i="61"/>
  <c r="C367" i="61" l="1"/>
  <c r="E367" i="61" s="1"/>
  <c r="D367" i="61"/>
  <c r="B386" i="61"/>
  <c r="A387" i="61"/>
  <c r="D368" i="61" l="1"/>
  <c r="C368" i="61"/>
  <c r="E368" i="61" s="1"/>
  <c r="A388" i="61"/>
  <c r="B387" i="61"/>
  <c r="C369" i="61" l="1"/>
  <c r="E369" i="61" s="1"/>
  <c r="D369" i="61"/>
  <c r="A389" i="61"/>
  <c r="B388" i="61"/>
  <c r="D370" i="61" l="1"/>
  <c r="C370" i="61"/>
  <c r="E370" i="61" s="1"/>
  <c r="B389" i="61"/>
  <c r="A390" i="61"/>
  <c r="C371" i="61" l="1"/>
  <c r="E371" i="61" s="1"/>
  <c r="D371" i="61"/>
  <c r="A391" i="61"/>
  <c r="B390" i="61"/>
  <c r="D372" i="61" l="1"/>
  <c r="C372" i="61"/>
  <c r="E372" i="61" s="1"/>
  <c r="B391" i="61"/>
  <c r="A392" i="61"/>
  <c r="C373" i="61" l="1"/>
  <c r="E373" i="61" s="1"/>
  <c r="D373" i="61"/>
  <c r="A393" i="61"/>
  <c r="B392" i="61"/>
  <c r="D374" i="61" l="1"/>
  <c r="C374" i="61"/>
  <c r="E374" i="61" s="1"/>
  <c r="A394" i="61"/>
  <c r="B393" i="61"/>
  <c r="C375" i="61" l="1"/>
  <c r="E375" i="61" s="1"/>
  <c r="D375" i="61"/>
  <c r="A395" i="61"/>
  <c r="B394" i="61"/>
  <c r="D376" i="61" l="1"/>
  <c r="C376" i="61"/>
  <c r="E376" i="61" s="1"/>
  <c r="B395" i="61"/>
  <c r="A396" i="61"/>
  <c r="C377" i="61" l="1"/>
  <c r="E377" i="61" s="1"/>
  <c r="D377" i="61"/>
  <c r="A397" i="61"/>
  <c r="B396" i="61"/>
  <c r="D378" i="61" l="1"/>
  <c r="C378" i="61"/>
  <c r="E378" i="61" s="1"/>
  <c r="B397" i="61"/>
  <c r="A398" i="61"/>
  <c r="C379" i="61" l="1"/>
  <c r="E379" i="61" s="1"/>
  <c r="D379" i="61"/>
  <c r="A399" i="61"/>
  <c r="B398" i="61"/>
  <c r="D380" i="61" l="1"/>
  <c r="C380" i="61"/>
  <c r="E380" i="61" s="1"/>
  <c r="A400" i="61"/>
  <c r="B399" i="61"/>
  <c r="C381" i="61" l="1"/>
  <c r="E381" i="61" s="1"/>
  <c r="D381" i="61"/>
  <c r="A401" i="61"/>
  <c r="B400" i="61"/>
  <c r="D382" i="61" l="1"/>
  <c r="C382" i="61"/>
  <c r="E382" i="61" s="1"/>
  <c r="A402" i="61"/>
  <c r="B401" i="61"/>
  <c r="C383" i="61" l="1"/>
  <c r="E383" i="61" s="1"/>
  <c r="D383" i="61"/>
  <c r="A403" i="61"/>
  <c r="B402" i="61"/>
  <c r="D384" i="61" l="1"/>
  <c r="C384" i="61"/>
  <c r="E384" i="61" s="1"/>
  <c r="B403" i="61"/>
  <c r="A404" i="61"/>
  <c r="C385" i="61" l="1"/>
  <c r="E385" i="61" s="1"/>
  <c r="D385" i="61"/>
  <c r="A405" i="61"/>
  <c r="B404" i="61"/>
  <c r="D386" i="61" l="1"/>
  <c r="C386" i="61"/>
  <c r="E386" i="61" s="1"/>
  <c r="A406" i="61"/>
  <c r="B405" i="61"/>
  <c r="C387" i="61" l="1"/>
  <c r="E387" i="61" s="1"/>
  <c r="D387" i="61"/>
  <c r="A407" i="61"/>
  <c r="B406" i="61"/>
  <c r="D388" i="61" l="1"/>
  <c r="C388" i="61"/>
  <c r="E388" i="61" s="1"/>
  <c r="A408" i="61"/>
  <c r="B407" i="61"/>
  <c r="C389" i="61" l="1"/>
  <c r="E389" i="61" s="1"/>
  <c r="D389" i="61"/>
  <c r="A409" i="61"/>
  <c r="B408" i="61"/>
  <c r="D390" i="61" l="1"/>
  <c r="C390" i="61"/>
  <c r="E390" i="61" s="1"/>
  <c r="A410" i="61"/>
  <c r="B409" i="61"/>
  <c r="C391" i="61" l="1"/>
  <c r="E391" i="61" s="1"/>
  <c r="D391" i="61"/>
  <c r="A411" i="61"/>
  <c r="B410" i="61"/>
  <c r="D392" i="61" l="1"/>
  <c r="C392" i="61"/>
  <c r="E392" i="61" s="1"/>
  <c r="B411" i="61"/>
  <c r="A412" i="61"/>
  <c r="C393" i="61" l="1"/>
  <c r="E393" i="61" s="1"/>
  <c r="D393" i="61"/>
  <c r="A413" i="61"/>
  <c r="B412" i="61"/>
  <c r="D394" i="61" l="1"/>
  <c r="C394" i="61"/>
  <c r="E394" i="61" s="1"/>
  <c r="A414" i="61"/>
  <c r="B413" i="61"/>
  <c r="C395" i="61" l="1"/>
  <c r="E395" i="61" s="1"/>
  <c r="D395" i="61"/>
  <c r="A415" i="61"/>
  <c r="B414" i="61"/>
  <c r="D396" i="61" l="1"/>
  <c r="C396" i="61"/>
  <c r="E396" i="61" s="1"/>
  <c r="A416" i="61"/>
  <c r="B415" i="61"/>
  <c r="C397" i="61" l="1"/>
  <c r="E397" i="61" s="1"/>
  <c r="D397" i="61"/>
  <c r="A417" i="61"/>
  <c r="B416" i="61"/>
  <c r="D398" i="61" l="1"/>
  <c r="C398" i="61"/>
  <c r="E398" i="61" s="1"/>
  <c r="A418" i="61"/>
  <c r="B417" i="61"/>
  <c r="C399" i="61" l="1"/>
  <c r="E399" i="61" s="1"/>
  <c r="D399" i="61"/>
  <c r="A419" i="61"/>
  <c r="B418" i="61"/>
  <c r="D400" i="61" l="1"/>
  <c r="C400" i="61"/>
  <c r="E400" i="61" s="1"/>
  <c r="B419" i="61"/>
  <c r="A420" i="61"/>
  <c r="C401" i="61" l="1"/>
  <c r="E401" i="61" s="1"/>
  <c r="D401" i="61"/>
  <c r="A421" i="61"/>
  <c r="B420" i="61"/>
  <c r="D402" i="61" l="1"/>
  <c r="C402" i="61"/>
  <c r="E402" i="61" s="1"/>
  <c r="A422" i="61"/>
  <c r="B421" i="61"/>
  <c r="C403" i="61" l="1"/>
  <c r="E403" i="61" s="1"/>
  <c r="D403" i="61"/>
  <c r="A423" i="61"/>
  <c r="B422" i="61"/>
  <c r="D404" i="61" l="1"/>
  <c r="C404" i="61"/>
  <c r="E404" i="61" s="1"/>
  <c r="A424" i="61"/>
  <c r="B423" i="61"/>
  <c r="C405" i="61" l="1"/>
  <c r="E405" i="61" s="1"/>
  <c r="D405" i="61"/>
  <c r="A425" i="61"/>
  <c r="B424" i="61"/>
  <c r="D406" i="61" l="1"/>
  <c r="C406" i="61"/>
  <c r="E406" i="61" s="1"/>
  <c r="A426" i="61"/>
  <c r="B425" i="61"/>
  <c r="C407" i="61" l="1"/>
  <c r="E407" i="61" s="1"/>
  <c r="D407" i="61"/>
  <c r="A427" i="61"/>
  <c r="B426" i="61"/>
  <c r="D408" i="61" l="1"/>
  <c r="C408" i="61"/>
  <c r="E408" i="61" s="1"/>
  <c r="B427" i="61"/>
  <c r="A428" i="61"/>
  <c r="C409" i="61" l="1"/>
  <c r="E409" i="61" s="1"/>
  <c r="D409" i="61"/>
  <c r="A429" i="61"/>
  <c r="B428" i="61"/>
  <c r="D410" i="61" l="1"/>
  <c r="C410" i="61"/>
  <c r="E410" i="61" s="1"/>
  <c r="A430" i="61"/>
  <c r="B429" i="61"/>
  <c r="C411" i="61" l="1"/>
  <c r="E411" i="61" s="1"/>
  <c r="D411" i="61"/>
  <c r="A431" i="61"/>
  <c r="B430" i="61"/>
  <c r="D412" i="61" l="1"/>
  <c r="C412" i="61"/>
  <c r="E412" i="61" s="1"/>
  <c r="A432" i="61"/>
  <c r="B431" i="61"/>
  <c r="C413" i="61" l="1"/>
  <c r="E413" i="61" s="1"/>
  <c r="D413" i="61"/>
  <c r="A433" i="61"/>
  <c r="B432" i="61"/>
  <c r="D414" i="61" l="1"/>
  <c r="C414" i="61"/>
  <c r="E414" i="61" s="1"/>
  <c r="A434" i="61"/>
  <c r="B433" i="61"/>
  <c r="C415" i="61" l="1"/>
  <c r="E415" i="61" s="1"/>
  <c r="D415" i="61"/>
  <c r="A435" i="61"/>
  <c r="B434" i="61"/>
  <c r="D416" i="61" l="1"/>
  <c r="C416" i="61"/>
  <c r="E416" i="61" s="1"/>
  <c r="B435" i="61"/>
  <c r="A436" i="61"/>
  <c r="C417" i="61" l="1"/>
  <c r="E417" i="61" s="1"/>
  <c r="D417" i="61"/>
  <c r="A437" i="61"/>
  <c r="B436" i="61"/>
  <c r="D418" i="61" l="1"/>
  <c r="C418" i="61"/>
  <c r="E418" i="61" s="1"/>
  <c r="A438" i="61"/>
  <c r="B437" i="61"/>
  <c r="C419" i="61" l="1"/>
  <c r="E419" i="61" s="1"/>
  <c r="D419" i="61"/>
  <c r="A439" i="61"/>
  <c r="B438" i="61"/>
  <c r="D420" i="61" l="1"/>
  <c r="C420" i="61"/>
  <c r="E420" i="61" s="1"/>
  <c r="A440" i="61"/>
  <c r="B439" i="61"/>
  <c r="C421" i="61" l="1"/>
  <c r="E421" i="61" s="1"/>
  <c r="D421" i="61"/>
  <c r="A441" i="61"/>
  <c r="B440" i="61"/>
  <c r="D422" i="61" l="1"/>
  <c r="C422" i="61"/>
  <c r="E422" i="61" s="1"/>
  <c r="B441" i="61"/>
  <c r="A442" i="61"/>
  <c r="C423" i="61" l="1"/>
  <c r="E423" i="61" s="1"/>
  <c r="D423" i="61"/>
  <c r="A443" i="61"/>
  <c r="B442" i="61"/>
  <c r="D424" i="61" l="1"/>
  <c r="C424" i="61"/>
  <c r="E424" i="61" s="1"/>
  <c r="B443" i="61"/>
  <c r="A444" i="61"/>
  <c r="C425" i="61" l="1"/>
  <c r="E425" i="61" s="1"/>
  <c r="D425" i="61"/>
  <c r="A445" i="61"/>
  <c r="B444" i="61"/>
  <c r="D426" i="61" l="1"/>
  <c r="C426" i="61"/>
  <c r="E426" i="61" s="1"/>
  <c r="A446" i="61"/>
  <c r="B445" i="61"/>
  <c r="A447" i="61" l="1"/>
  <c r="B446" i="61"/>
  <c r="C427" i="61"/>
  <c r="E427" i="61" s="1"/>
  <c r="D427" i="61"/>
  <c r="D428" i="61" l="1"/>
  <c r="C428" i="61"/>
  <c r="E428" i="61" s="1"/>
  <c r="A448" i="61"/>
  <c r="B447" i="61"/>
  <c r="A449" i="61" l="1"/>
  <c r="B448" i="61"/>
  <c r="C429" i="61"/>
  <c r="E429" i="61" s="1"/>
  <c r="D429" i="61"/>
  <c r="D430" i="61" l="1"/>
  <c r="C430" i="61"/>
  <c r="E430" i="61" s="1"/>
  <c r="B449" i="61"/>
  <c r="A450" i="61"/>
  <c r="C431" i="61" l="1"/>
  <c r="E431" i="61" s="1"/>
  <c r="D431" i="61"/>
  <c r="A451" i="61"/>
  <c r="B450" i="61"/>
  <c r="D432" i="61" l="1"/>
  <c r="C432" i="61"/>
  <c r="E432" i="61" s="1"/>
  <c r="B451" i="61"/>
  <c r="A452" i="61"/>
  <c r="C433" i="61" l="1"/>
  <c r="E433" i="61" s="1"/>
  <c r="D433" i="61"/>
  <c r="A453" i="61"/>
  <c r="B452" i="61"/>
  <c r="D434" i="61" l="1"/>
  <c r="C434" i="61"/>
  <c r="E434" i="61" s="1"/>
  <c r="A454" i="61"/>
  <c r="B453" i="61"/>
  <c r="A455" i="61" l="1"/>
  <c r="B454" i="61"/>
  <c r="C435" i="61"/>
  <c r="E435" i="61" s="1"/>
  <c r="D435" i="61"/>
  <c r="D436" i="61" l="1"/>
  <c r="C436" i="61"/>
  <c r="E436" i="61" s="1"/>
  <c r="A456" i="61"/>
  <c r="B455" i="61"/>
  <c r="A457" i="61" l="1"/>
  <c r="B456" i="61"/>
  <c r="C437" i="61"/>
  <c r="E437" i="61" s="1"/>
  <c r="D437" i="61"/>
  <c r="D438" i="61" l="1"/>
  <c r="C438" i="61"/>
  <c r="E438" i="61" s="1"/>
  <c r="A458" i="61"/>
  <c r="B457" i="61"/>
  <c r="A459" i="61" l="1"/>
  <c r="B458" i="61"/>
  <c r="C439" i="61"/>
  <c r="E439" i="61" s="1"/>
  <c r="D439" i="61"/>
  <c r="D440" i="61" l="1"/>
  <c r="C440" i="61"/>
  <c r="E440" i="61" s="1"/>
  <c r="B459" i="61"/>
  <c r="A460" i="61"/>
  <c r="C441" i="61" l="1"/>
  <c r="E441" i="61" s="1"/>
  <c r="D441" i="61"/>
  <c r="A461" i="61"/>
  <c r="B460" i="61"/>
  <c r="D442" i="61" l="1"/>
  <c r="C442" i="61"/>
  <c r="E442" i="61" s="1"/>
  <c r="A462" i="61"/>
  <c r="B461" i="61"/>
  <c r="A463" i="61" l="1"/>
  <c r="B462" i="61"/>
  <c r="C443" i="61"/>
  <c r="E443" i="61" s="1"/>
  <c r="D443" i="61"/>
  <c r="D444" i="61" l="1"/>
  <c r="C444" i="61"/>
  <c r="E444" i="61" s="1"/>
  <c r="A464" i="61"/>
  <c r="B463" i="61"/>
  <c r="C445" i="61" l="1"/>
  <c r="E445" i="61" s="1"/>
  <c r="D445" i="61"/>
  <c r="A465" i="61"/>
  <c r="B464" i="61"/>
  <c r="D446" i="61" l="1"/>
  <c r="C446" i="61"/>
  <c r="E446" i="61" s="1"/>
  <c r="A466" i="61"/>
  <c r="B465" i="61"/>
  <c r="C447" i="61" l="1"/>
  <c r="E447" i="61" s="1"/>
  <c r="D447" i="61"/>
  <c r="A467" i="61"/>
  <c r="B466" i="61"/>
  <c r="D448" i="61" l="1"/>
  <c r="C448" i="61"/>
  <c r="E448" i="61" s="1"/>
  <c r="B467" i="61"/>
  <c r="A468" i="61"/>
  <c r="C449" i="61" l="1"/>
  <c r="E449" i="61" s="1"/>
  <c r="D449" i="61"/>
  <c r="A469" i="61"/>
  <c r="B468" i="61"/>
  <c r="D450" i="61" l="1"/>
  <c r="C450" i="61"/>
  <c r="E450" i="61" s="1"/>
  <c r="A470" i="61"/>
  <c r="B469" i="61"/>
  <c r="C451" i="61" l="1"/>
  <c r="E451" i="61" s="1"/>
  <c r="D451" i="61"/>
  <c r="A471" i="61"/>
  <c r="B470" i="61"/>
  <c r="D452" i="61" l="1"/>
  <c r="C452" i="61"/>
  <c r="E452" i="61" s="1"/>
  <c r="A472" i="61"/>
  <c r="B471" i="61"/>
  <c r="C453" i="61" l="1"/>
  <c r="E453" i="61" s="1"/>
  <c r="D453" i="61"/>
  <c r="A473" i="61"/>
  <c r="B472" i="61"/>
  <c r="D454" i="61" l="1"/>
  <c r="C454" i="61"/>
  <c r="E454" i="61" s="1"/>
  <c r="A474" i="61"/>
  <c r="B473" i="61"/>
  <c r="C455" i="61" l="1"/>
  <c r="E455" i="61" s="1"/>
  <c r="D455" i="61"/>
  <c r="A475" i="61"/>
  <c r="B474" i="61"/>
  <c r="D456" i="61" l="1"/>
  <c r="C456" i="61"/>
  <c r="E456" i="61" s="1"/>
  <c r="B475" i="61"/>
  <c r="A476" i="61"/>
  <c r="C457" i="61" l="1"/>
  <c r="E457" i="61" s="1"/>
  <c r="D457" i="61"/>
  <c r="A477" i="61"/>
  <c r="B476" i="61"/>
  <c r="D458" i="61" l="1"/>
  <c r="C458" i="61"/>
  <c r="E458" i="61" s="1"/>
  <c r="A478" i="61"/>
  <c r="B477" i="61"/>
  <c r="C459" i="61" l="1"/>
  <c r="E459" i="61" s="1"/>
  <c r="D459" i="61"/>
  <c r="A479" i="61"/>
  <c r="B478" i="61"/>
  <c r="D460" i="61" l="1"/>
  <c r="C460" i="61"/>
  <c r="E460" i="61" s="1"/>
  <c r="A480" i="61"/>
  <c r="B479" i="61"/>
  <c r="C461" i="61" l="1"/>
  <c r="E461" i="61" s="1"/>
  <c r="D461" i="61"/>
  <c r="A481" i="61"/>
  <c r="B480" i="61"/>
  <c r="D462" i="61" l="1"/>
  <c r="C462" i="61"/>
  <c r="E462" i="61" s="1"/>
  <c r="B481" i="61"/>
  <c r="A482" i="61"/>
  <c r="C463" i="61" l="1"/>
  <c r="E463" i="61" s="1"/>
  <c r="D463" i="61"/>
  <c r="A483" i="61"/>
  <c r="B482" i="61"/>
  <c r="D464" i="61" l="1"/>
  <c r="C464" i="61"/>
  <c r="E464" i="61" s="1"/>
  <c r="B483" i="61"/>
  <c r="A484" i="61"/>
  <c r="C465" i="61" l="1"/>
  <c r="E465" i="61" s="1"/>
  <c r="D465" i="61"/>
  <c r="A485" i="61"/>
  <c r="B484" i="61"/>
  <c r="D466" i="61" l="1"/>
  <c r="C466" i="61"/>
  <c r="E466" i="61" s="1"/>
  <c r="A486" i="61"/>
  <c r="B485" i="61"/>
  <c r="C467" i="61" l="1"/>
  <c r="E467" i="61" s="1"/>
  <c r="D467" i="61"/>
  <c r="A487" i="61"/>
  <c r="B486" i="61"/>
  <c r="D468" i="61" l="1"/>
  <c r="C468" i="61"/>
  <c r="E468" i="61" s="1"/>
  <c r="A488" i="61"/>
  <c r="B487" i="61"/>
  <c r="A489" i="61" l="1"/>
  <c r="B488" i="61"/>
  <c r="C469" i="61"/>
  <c r="E469" i="61" s="1"/>
  <c r="D469" i="61"/>
  <c r="D470" i="61" l="1"/>
  <c r="C470" i="61"/>
  <c r="E470" i="61" s="1"/>
  <c r="A490" i="61"/>
  <c r="B489" i="61"/>
  <c r="C471" i="61" l="1"/>
  <c r="E471" i="61" s="1"/>
  <c r="D471" i="61"/>
  <c r="A491" i="61"/>
  <c r="B490" i="61"/>
  <c r="D472" i="61" l="1"/>
  <c r="C472" i="61"/>
  <c r="E472" i="61" s="1"/>
  <c r="B491" i="61"/>
  <c r="A492" i="61"/>
  <c r="C473" i="61" l="1"/>
  <c r="E473" i="61" s="1"/>
  <c r="D473" i="61"/>
  <c r="A493" i="61"/>
  <c r="B492" i="61"/>
  <c r="D474" i="61" l="1"/>
  <c r="C474" i="61"/>
  <c r="E474" i="61" s="1"/>
  <c r="A494" i="61"/>
  <c r="B493" i="61"/>
  <c r="C475" i="61" l="1"/>
  <c r="E475" i="61" s="1"/>
  <c r="D475" i="61"/>
  <c r="A495" i="61"/>
  <c r="B494" i="61"/>
  <c r="D476" i="61" l="1"/>
  <c r="C476" i="61"/>
  <c r="E476" i="61" s="1"/>
  <c r="A496" i="61"/>
  <c r="B495" i="61"/>
  <c r="A497" i="61" l="1"/>
  <c r="B496" i="61"/>
  <c r="C477" i="61"/>
  <c r="E477" i="61" s="1"/>
  <c r="D477" i="61"/>
  <c r="D478" i="61" l="1"/>
  <c r="C478" i="61"/>
  <c r="E478" i="61" s="1"/>
  <c r="B497" i="61"/>
  <c r="A498" i="61"/>
  <c r="C479" i="61" l="1"/>
  <c r="E479" i="61" s="1"/>
  <c r="D479" i="61"/>
  <c r="A499" i="61"/>
  <c r="B498" i="61"/>
  <c r="D480" i="61" l="1"/>
  <c r="C480" i="61"/>
  <c r="E480" i="61" s="1"/>
  <c r="B499" i="61"/>
  <c r="A500" i="61"/>
  <c r="C481" i="61" l="1"/>
  <c r="E481" i="61" s="1"/>
  <c r="D481" i="61"/>
  <c r="A501" i="61"/>
  <c r="B500" i="61"/>
  <c r="D482" i="61" l="1"/>
  <c r="C482" i="61"/>
  <c r="E482" i="61" s="1"/>
  <c r="A502" i="61"/>
  <c r="B501" i="61"/>
  <c r="C483" i="61" l="1"/>
  <c r="E483" i="61" s="1"/>
  <c r="D483" i="61"/>
  <c r="A503" i="61"/>
  <c r="B502" i="61"/>
  <c r="D484" i="61" l="1"/>
  <c r="C484" i="61"/>
  <c r="E484" i="61" s="1"/>
  <c r="A504" i="61"/>
  <c r="B503" i="61"/>
  <c r="C485" i="61" l="1"/>
  <c r="E485" i="61" s="1"/>
  <c r="D485" i="61"/>
  <c r="A505" i="61"/>
  <c r="B504" i="61"/>
  <c r="D486" i="61" l="1"/>
  <c r="C486" i="61"/>
  <c r="E486" i="61" s="1"/>
  <c r="A506" i="61"/>
  <c r="B505" i="61"/>
  <c r="C487" i="61" l="1"/>
  <c r="E487" i="61" s="1"/>
  <c r="D487" i="61"/>
  <c r="A507" i="61"/>
  <c r="B506" i="61"/>
  <c r="D488" i="61" l="1"/>
  <c r="C488" i="61"/>
  <c r="E488" i="61" s="1"/>
  <c r="B507" i="61"/>
  <c r="A508" i="61"/>
  <c r="C489" i="61" l="1"/>
  <c r="E489" i="61" s="1"/>
  <c r="D489" i="61"/>
  <c r="A509" i="61"/>
  <c r="B508" i="61"/>
  <c r="D490" i="61" l="1"/>
  <c r="C490" i="61"/>
  <c r="E490" i="61" s="1"/>
  <c r="A510" i="61"/>
  <c r="B509" i="61"/>
  <c r="C491" i="61" l="1"/>
  <c r="E491" i="61" s="1"/>
  <c r="D491" i="61"/>
  <c r="A511" i="61"/>
  <c r="B510" i="61"/>
  <c r="D492" i="61" l="1"/>
  <c r="C492" i="61"/>
  <c r="E492" i="61" s="1"/>
  <c r="A512" i="61"/>
  <c r="B511" i="61"/>
  <c r="A513" i="61" l="1"/>
  <c r="B512" i="61"/>
  <c r="C493" i="61"/>
  <c r="E493" i="61" s="1"/>
  <c r="D493" i="61"/>
  <c r="D494" i="61" l="1"/>
  <c r="C494" i="61"/>
  <c r="E494" i="61" s="1"/>
  <c r="A514" i="61"/>
  <c r="B513" i="61"/>
  <c r="C495" i="61" l="1"/>
  <c r="E495" i="61" s="1"/>
  <c r="D495" i="61"/>
  <c r="B514" i="61"/>
  <c r="A515" i="61"/>
  <c r="D496" i="61" l="1"/>
  <c r="C496" i="61"/>
  <c r="E496" i="61" s="1"/>
  <c r="B515" i="61"/>
  <c r="A516" i="61"/>
  <c r="C497" i="61" l="1"/>
  <c r="E497" i="61" s="1"/>
  <c r="D497" i="61"/>
  <c r="A517" i="61"/>
  <c r="B516" i="61"/>
  <c r="D498" i="61" l="1"/>
  <c r="C498" i="61"/>
  <c r="E498" i="61" s="1"/>
  <c r="A518" i="61"/>
  <c r="B517" i="61"/>
  <c r="C499" i="61" l="1"/>
  <c r="E499" i="61" s="1"/>
  <c r="D499" i="61"/>
  <c r="A519" i="61"/>
  <c r="B518" i="61"/>
  <c r="D500" i="61" l="1"/>
  <c r="C500" i="61"/>
  <c r="E500" i="61" s="1"/>
  <c r="A520" i="61"/>
  <c r="B519" i="61"/>
  <c r="C501" i="61" l="1"/>
  <c r="E501" i="61" s="1"/>
  <c r="D501" i="61"/>
  <c r="A521" i="61"/>
  <c r="B520" i="61"/>
  <c r="D502" i="61" l="1"/>
  <c r="C502" i="61"/>
  <c r="E502" i="61" s="1"/>
  <c r="A522" i="61"/>
  <c r="B521" i="61"/>
  <c r="C503" i="61" l="1"/>
  <c r="E503" i="61" s="1"/>
  <c r="D503" i="61"/>
  <c r="A523" i="61"/>
  <c r="B522" i="61"/>
  <c r="D504" i="61" l="1"/>
  <c r="C504" i="61"/>
  <c r="E504" i="61" s="1"/>
  <c r="B523" i="61"/>
  <c r="A524" i="61"/>
  <c r="C505" i="61" l="1"/>
  <c r="E505" i="61" s="1"/>
  <c r="D505" i="61"/>
  <c r="A525" i="61"/>
  <c r="B524" i="61"/>
  <c r="D506" i="61" l="1"/>
  <c r="C506" i="61"/>
  <c r="E506" i="61" s="1"/>
  <c r="A526" i="61"/>
  <c r="B525" i="61"/>
  <c r="C507" i="61" l="1"/>
  <c r="E507" i="61" s="1"/>
  <c r="D507" i="61"/>
  <c r="A527" i="61"/>
  <c r="B526" i="61"/>
  <c r="D508" i="61" l="1"/>
  <c r="C508" i="61"/>
  <c r="E508" i="61" s="1"/>
  <c r="A528" i="61"/>
  <c r="B527" i="61"/>
  <c r="C509" i="61" l="1"/>
  <c r="E509" i="61" s="1"/>
  <c r="D509" i="61"/>
  <c r="A529" i="61"/>
  <c r="B528" i="61"/>
  <c r="D510" i="61" l="1"/>
  <c r="C510" i="61"/>
  <c r="E510" i="61" s="1"/>
  <c r="A530" i="61"/>
  <c r="B529" i="61"/>
  <c r="C511" i="61" l="1"/>
  <c r="E511" i="61" s="1"/>
  <c r="D511" i="61"/>
  <c r="A531" i="61"/>
  <c r="B530" i="61"/>
  <c r="D512" i="61" l="1"/>
  <c r="C512" i="61"/>
  <c r="E512" i="61" s="1"/>
  <c r="B531" i="61"/>
  <c r="A532" i="61"/>
  <c r="C513" i="61" l="1"/>
  <c r="E513" i="61" s="1"/>
  <c r="D513" i="61"/>
  <c r="A533" i="61"/>
  <c r="B532" i="61"/>
  <c r="D514" i="61" l="1"/>
  <c r="C514" i="61"/>
  <c r="E514" i="61" s="1"/>
  <c r="B533" i="61"/>
  <c r="A534" i="61"/>
  <c r="C515" i="61" l="1"/>
  <c r="E515" i="61" s="1"/>
  <c r="D515" i="61"/>
  <c r="A535" i="61"/>
  <c r="B534" i="61"/>
  <c r="D516" i="61" l="1"/>
  <c r="C516" i="61"/>
  <c r="E516" i="61" s="1"/>
  <c r="A536" i="61"/>
  <c r="B535" i="61"/>
  <c r="C517" i="61" l="1"/>
  <c r="E517" i="61" s="1"/>
  <c r="D517" i="61"/>
  <c r="B536" i="61"/>
  <c r="A537" i="61"/>
  <c r="D518" i="61" l="1"/>
  <c r="C518" i="61"/>
  <c r="E518" i="61" s="1"/>
  <c r="B537" i="61"/>
  <c r="A538" i="61"/>
  <c r="C519" i="61" l="1"/>
  <c r="E519" i="61" s="1"/>
  <c r="D519" i="61"/>
  <c r="A539" i="61"/>
  <c r="B538" i="61"/>
  <c r="D520" i="61" l="1"/>
  <c r="C520" i="61"/>
  <c r="E520" i="61" s="1"/>
  <c r="B539" i="61"/>
  <c r="A540" i="61"/>
  <c r="C521" i="61" l="1"/>
  <c r="E521" i="61" s="1"/>
  <c r="D521" i="61"/>
  <c r="A541" i="61"/>
  <c r="B540" i="61"/>
  <c r="D522" i="61" l="1"/>
  <c r="C522" i="61"/>
  <c r="E522" i="61" s="1"/>
  <c r="B541" i="61"/>
  <c r="A542" i="61"/>
  <c r="C523" i="61" l="1"/>
  <c r="E523" i="61" s="1"/>
  <c r="D523" i="61"/>
  <c r="A543" i="61"/>
  <c r="B542" i="61"/>
  <c r="D524" i="61" l="1"/>
  <c r="C524" i="61"/>
  <c r="E524" i="61" s="1"/>
  <c r="A544" i="61"/>
  <c r="B543" i="61"/>
  <c r="C525" i="61" l="1"/>
  <c r="E525" i="61" s="1"/>
  <c r="D525" i="61"/>
  <c r="A545" i="61"/>
  <c r="B544" i="61"/>
  <c r="D526" i="61" l="1"/>
  <c r="C526" i="61"/>
  <c r="E526" i="61" s="1"/>
  <c r="A546" i="61"/>
  <c r="B545" i="61"/>
  <c r="C527" i="61" l="1"/>
  <c r="E527" i="61" s="1"/>
  <c r="D527" i="61"/>
  <c r="A547" i="61"/>
  <c r="B546" i="61"/>
  <c r="D528" i="61" l="1"/>
  <c r="C528" i="61"/>
  <c r="E528" i="61" s="1"/>
  <c r="B547" i="61"/>
  <c r="A548" i="61"/>
  <c r="C529" i="61" l="1"/>
  <c r="E529" i="61" s="1"/>
  <c r="D529" i="61"/>
  <c r="A549" i="61"/>
  <c r="B548" i="61"/>
  <c r="D530" i="61" l="1"/>
  <c r="C530" i="61"/>
  <c r="E530" i="61" s="1"/>
  <c r="A550" i="61"/>
  <c r="B549" i="61"/>
  <c r="C531" i="61" l="1"/>
  <c r="E531" i="61" s="1"/>
  <c r="D531" i="61"/>
  <c r="A551" i="61"/>
  <c r="B550" i="61"/>
  <c r="D532" i="61" l="1"/>
  <c r="C532" i="61"/>
  <c r="E532" i="61" s="1"/>
  <c r="B551" i="61"/>
  <c r="A552" i="61"/>
  <c r="C533" i="61" l="1"/>
  <c r="E533" i="61" s="1"/>
  <c r="D533" i="61"/>
  <c r="A553" i="61"/>
  <c r="B552" i="61"/>
  <c r="D534" i="61" l="1"/>
  <c r="C534" i="61"/>
  <c r="E534" i="61" s="1"/>
  <c r="B553" i="61"/>
  <c r="A554" i="61"/>
  <c r="C535" i="61" l="1"/>
  <c r="E535" i="61" s="1"/>
  <c r="D535" i="61"/>
  <c r="B554" i="61"/>
  <c r="A555" i="61"/>
  <c r="D536" i="61" l="1"/>
  <c r="C536" i="61"/>
  <c r="E536" i="61" s="1"/>
  <c r="A556" i="61"/>
  <c r="B555" i="61"/>
  <c r="C537" i="61" l="1"/>
  <c r="E537" i="61" s="1"/>
  <c r="D537" i="61"/>
  <c r="A557" i="61"/>
  <c r="B556" i="61"/>
  <c r="D538" i="61" l="1"/>
  <c r="C538" i="61"/>
  <c r="E538" i="61" s="1"/>
  <c r="B557" i="61"/>
  <c r="A558" i="61"/>
  <c r="C539" i="61" l="1"/>
  <c r="E539" i="61" s="1"/>
  <c r="D539" i="61"/>
  <c r="B558" i="61"/>
  <c r="A559" i="61"/>
  <c r="D540" i="61" l="1"/>
  <c r="C540" i="61"/>
  <c r="E540" i="61" s="1"/>
  <c r="B559" i="61"/>
  <c r="A560" i="61"/>
  <c r="C541" i="61" l="1"/>
  <c r="E541" i="61" s="1"/>
  <c r="D541" i="61"/>
  <c r="B560" i="61"/>
  <c r="A561" i="61"/>
  <c r="D542" i="61" l="1"/>
  <c r="C542" i="61"/>
  <c r="E542" i="61" s="1"/>
  <c r="B561" i="61"/>
  <c r="A562" i="61"/>
  <c r="B562" i="61" s="1"/>
  <c r="C543" i="61" l="1"/>
  <c r="E543" i="61" s="1"/>
  <c r="D543" i="61"/>
  <c r="D544" i="61" l="1"/>
  <c r="C544" i="61"/>
  <c r="E544" i="61" s="1"/>
  <c r="C545" i="61" l="1"/>
  <c r="E545" i="61" s="1"/>
  <c r="D545" i="61"/>
  <c r="D546" i="61" l="1"/>
  <c r="C546" i="61"/>
  <c r="E546" i="61" s="1"/>
  <c r="C547" i="61" l="1"/>
  <c r="E547" i="61" s="1"/>
  <c r="D547" i="61"/>
  <c r="D548" i="61" l="1"/>
  <c r="C548" i="61"/>
  <c r="E548" i="61" s="1"/>
  <c r="C549" i="61" l="1"/>
  <c r="E549" i="61" s="1"/>
  <c r="D549" i="61"/>
  <c r="D550" i="61" l="1"/>
  <c r="C550" i="61"/>
  <c r="E550" i="61" s="1"/>
  <c r="C551" i="61" l="1"/>
  <c r="E551" i="61" s="1"/>
  <c r="D551" i="61"/>
  <c r="D552" i="61" l="1"/>
  <c r="C552" i="61"/>
  <c r="E552" i="61" s="1"/>
  <c r="C553" i="61" l="1"/>
  <c r="E553" i="61" s="1"/>
  <c r="D553" i="61"/>
  <c r="C554" i="61" l="1"/>
  <c r="E554" i="61" s="1"/>
  <c r="D554" i="61"/>
  <c r="C555" i="61" l="1"/>
  <c r="E555" i="61" s="1"/>
  <c r="D555" i="61"/>
  <c r="D556" i="61" l="1"/>
  <c r="C556" i="61"/>
  <c r="E556" i="61" s="1"/>
  <c r="C557" i="61" l="1"/>
  <c r="E557" i="61" s="1"/>
  <c r="D557" i="61"/>
  <c r="C558" i="61" l="1"/>
  <c r="E558" i="61" s="1"/>
  <c r="D558" i="61"/>
  <c r="C559" i="61" l="1"/>
  <c r="E559" i="61" s="1"/>
  <c r="D559" i="61"/>
  <c r="C560" i="61" l="1"/>
  <c r="D560" i="61"/>
  <c r="E560" i="61"/>
  <c r="D561" i="61" l="1"/>
  <c r="C561" i="61"/>
  <c r="E561" i="61" s="1"/>
  <c r="D562" i="61" l="1"/>
  <c r="C562" i="61"/>
  <c r="E562" i="61" s="1"/>
</calcChain>
</file>

<file path=xl/sharedStrings.xml><?xml version="1.0" encoding="utf-8"?>
<sst xmlns="http://schemas.openxmlformats.org/spreadsheetml/2006/main" count="1317" uniqueCount="403">
  <si>
    <t>Date</t>
  </si>
  <si>
    <t>Month</t>
  </si>
  <si>
    <t>January</t>
  </si>
  <si>
    <t>Year</t>
  </si>
  <si>
    <t>Category</t>
  </si>
  <si>
    <t>February</t>
  </si>
  <si>
    <t>December</t>
  </si>
  <si>
    <t>November</t>
  </si>
  <si>
    <t>October</t>
  </si>
  <si>
    <t>September</t>
  </si>
  <si>
    <t>August</t>
  </si>
  <si>
    <t>July</t>
  </si>
  <si>
    <t>June</t>
  </si>
  <si>
    <t>May</t>
  </si>
  <si>
    <t>April</t>
  </si>
  <si>
    <t>Annual</t>
  </si>
  <si>
    <t>Year to Date Budget</t>
  </si>
  <si>
    <t>Year to Date Actual</t>
  </si>
  <si>
    <t>Year to Date Actual vs. Budget</t>
  </si>
  <si>
    <t>March</t>
  </si>
  <si>
    <t>=</t>
  </si>
  <si>
    <t>+</t>
  </si>
  <si>
    <t>For Year :</t>
  </si>
  <si>
    <t>Actual Totals - No input on this page</t>
  </si>
  <si>
    <t>Jan</t>
  </si>
  <si>
    <t>Feb</t>
  </si>
  <si>
    <t>Mar</t>
  </si>
  <si>
    <t>Apr</t>
  </si>
  <si>
    <t>Jun</t>
  </si>
  <si>
    <t>Jul</t>
  </si>
  <si>
    <t>Aug</t>
  </si>
  <si>
    <t>Sep</t>
  </si>
  <si>
    <t>Oct</t>
  </si>
  <si>
    <t>Nov</t>
  </si>
  <si>
    <t>Dec</t>
  </si>
  <si>
    <t>Life Insurance Worksheet</t>
  </si>
  <si>
    <t>Subtract other income available:</t>
  </si>
  <si>
    <t>= Net annual income needed:</t>
  </si>
  <si>
    <t>Net annual income needed, multiplied by</t>
  </si>
  <si>
    <t>Lump sum needs:</t>
  </si>
  <si>
    <t>Education:</t>
  </si>
  <si>
    <t>Other:</t>
  </si>
  <si>
    <t>Total Life Insurance Needs:</t>
  </si>
  <si>
    <t>Category Page</t>
  </si>
  <si>
    <t>(Individual Account Page)</t>
  </si>
  <si>
    <t>Spending Category</t>
  </si>
  <si>
    <t>Transaction</t>
  </si>
  <si>
    <t>Deposit</t>
  </si>
  <si>
    <t>Withdrawal</t>
  </si>
  <si>
    <t>Balance</t>
  </si>
  <si>
    <t>Amount</t>
  </si>
  <si>
    <t>Home</t>
  </si>
  <si>
    <t>Furniture</t>
  </si>
  <si>
    <t>DEBT LIST</t>
  </si>
  <si>
    <t>Describe What Was</t>
  </si>
  <si>
    <t>Monthly</t>
  </si>
  <si>
    <t>Scheduled</t>
  </si>
  <si>
    <t>Interest</t>
  </si>
  <si>
    <t>Payments</t>
  </si>
  <si>
    <t>Purchased</t>
  </si>
  <si>
    <t>Due</t>
  </si>
  <si>
    <t>Pay Off Date</t>
  </si>
  <si>
    <t>Rate</t>
  </si>
  <si>
    <t>Past Due</t>
  </si>
  <si>
    <t>TOTAL BUSINESS/INVESTMENT DEBT</t>
  </si>
  <si>
    <t>DEBT REPAYMENT SCHEDULE</t>
  </si>
  <si>
    <t>Creditor:</t>
  </si>
  <si>
    <t>Amount Owed:</t>
  </si>
  <si>
    <t>Interest Rate:</t>
  </si>
  <si>
    <t>Date Due:</t>
  </si>
  <si>
    <t>Payments Remaining</t>
  </si>
  <si>
    <t>Balance Due</t>
  </si>
  <si>
    <t>Computing The Variable Expenses</t>
  </si>
  <si>
    <t>Estimated</t>
  </si>
  <si>
    <t>Expense Items</t>
  </si>
  <si>
    <t>Yearly Cost</t>
  </si>
  <si>
    <t>Cost Per Month</t>
  </si>
  <si>
    <t>2. Dentist</t>
  </si>
  <si>
    <t>3. Doctor</t>
  </si>
  <si>
    <t>5. Life Insurance</t>
  </si>
  <si>
    <t>6. Health Insurance</t>
  </si>
  <si>
    <t>8. Home Insurance</t>
  </si>
  <si>
    <t>9. Clothing</t>
  </si>
  <si>
    <t>10. Investments</t>
  </si>
  <si>
    <t>11. Other</t>
  </si>
  <si>
    <t>12. Other</t>
  </si>
  <si>
    <t>13. Other</t>
  </si>
  <si>
    <t>14. Other</t>
  </si>
  <si>
    <t>15. Other</t>
  </si>
  <si>
    <t>GROSS MONTHLY INCOME</t>
  </si>
  <si>
    <t xml:space="preserve">Monthly Salary </t>
  </si>
  <si>
    <t>Interest Income</t>
  </si>
  <si>
    <t>Dividends</t>
  </si>
  <si>
    <t>Commissions</t>
  </si>
  <si>
    <t>Bonuses/Tips</t>
  </si>
  <si>
    <t>Retirement Income</t>
  </si>
  <si>
    <t>Net Business Income</t>
  </si>
  <si>
    <t>Other Income</t>
  </si>
  <si>
    <t>Category 1 - Tithe/Giving (monthly)</t>
  </si>
  <si>
    <t>The Local Church</t>
  </si>
  <si>
    <t>The Poor</t>
  </si>
  <si>
    <t>Other Ministries</t>
  </si>
  <si>
    <t>Other Giving</t>
  </si>
  <si>
    <t>Category 2 - Taxes (monthly)</t>
  </si>
  <si>
    <t>Other</t>
  </si>
  <si>
    <t>Rent</t>
  </si>
  <si>
    <t>Insurance</t>
  </si>
  <si>
    <t>Electricity</t>
  </si>
  <si>
    <t>Gas</t>
  </si>
  <si>
    <t>Water</t>
  </si>
  <si>
    <t>Maintenance</t>
  </si>
  <si>
    <t>Category 4 - Food (monthly)</t>
  </si>
  <si>
    <t>Grocery</t>
  </si>
  <si>
    <t>Category 5 - Transportation (monthly)</t>
  </si>
  <si>
    <t>Maintenance/Repair/Replace</t>
  </si>
  <si>
    <t>Life</t>
  </si>
  <si>
    <t>Health</t>
  </si>
  <si>
    <t>Disability</t>
  </si>
  <si>
    <t>Category 8 - Entertainment &amp; Recreation (monthly)</t>
  </si>
  <si>
    <t>Eating Out/ Lunches</t>
  </si>
  <si>
    <t>Baby Sitters</t>
  </si>
  <si>
    <t>Activities / Trips</t>
  </si>
  <si>
    <t>Pets</t>
  </si>
  <si>
    <t>Category 9 - Clothing (monthly)</t>
  </si>
  <si>
    <t>Husband/Wife Clothing Needs</t>
  </si>
  <si>
    <t>Category 10 - Savings (monthly)</t>
  </si>
  <si>
    <t>Savings Account</t>
  </si>
  <si>
    <t>Category 11 - Medical (monthly)</t>
  </si>
  <si>
    <t>Doctor</t>
  </si>
  <si>
    <t>Dentist</t>
  </si>
  <si>
    <t>Prescriptions</t>
  </si>
  <si>
    <t>Eye Glasses</t>
  </si>
  <si>
    <t>Category 12 - Miscellaneous (monthly)</t>
  </si>
  <si>
    <t>Toiletries / Cosmetics</t>
  </si>
  <si>
    <t>Laundry / Cleaning</t>
  </si>
  <si>
    <t>Allowances</t>
  </si>
  <si>
    <t>Subscriptions</t>
  </si>
  <si>
    <t>Cash</t>
  </si>
  <si>
    <t>Category 13 - Investments (monthly)</t>
  </si>
  <si>
    <t>Real Estate</t>
  </si>
  <si>
    <t>Category 14 - School/Child Care (monthly)</t>
  </si>
  <si>
    <t>School Tuition</t>
  </si>
  <si>
    <t>School Books, Supplies, Materials, etc</t>
  </si>
  <si>
    <t>Transportation</t>
  </si>
  <si>
    <t>Day Care</t>
  </si>
  <si>
    <t>Tutoring, Lessons for Music, Dance, etc</t>
  </si>
  <si>
    <t>Total Living Expenses</t>
  </si>
  <si>
    <t>INCOME vs. LIVING EXPENSES</t>
  </si>
  <si>
    <t>Net Spendable Income</t>
  </si>
  <si>
    <t>Less Total Living Expenses</t>
  </si>
  <si>
    <t>Surplus or Deficit</t>
  </si>
  <si>
    <t>Suggested Percentage Guidelines For Family Income</t>
  </si>
  <si>
    <t>1. Tithe/Giving</t>
  </si>
  <si>
    <t>3. Housing</t>
  </si>
  <si>
    <t>4. Food</t>
  </si>
  <si>
    <t>5. Transportation</t>
  </si>
  <si>
    <t>6. Insurance</t>
  </si>
  <si>
    <t>7. Debts</t>
  </si>
  <si>
    <t>8. Entertainment/Recreation</t>
  </si>
  <si>
    <t>10. Savings</t>
  </si>
  <si>
    <t>12. Miscellaneous</t>
  </si>
  <si>
    <t>Suggested Percentage Guidelines For Individual Income</t>
  </si>
  <si>
    <t>Annual Income:</t>
  </si>
  <si>
    <t>Gross Monthly Income:</t>
  </si>
  <si>
    <t>2. Taxes</t>
  </si>
  <si>
    <t>Percentage</t>
  </si>
  <si>
    <t>x</t>
  </si>
  <si>
    <t>13. Investments</t>
  </si>
  <si>
    <t>Please input your data in the "yellow" areas only.</t>
  </si>
  <si>
    <t xml:space="preserve">The worksheets have been provided to you with "protected" data fields.  </t>
  </si>
  <si>
    <t>1.</t>
  </si>
  <si>
    <t>2.</t>
  </si>
  <si>
    <t>3.</t>
  </si>
  <si>
    <t>Total # of Payments:</t>
  </si>
  <si>
    <t>Amount Paid</t>
  </si>
  <si>
    <t>However, if you ever need to "unprotect" them to make adjustments, please</t>
  </si>
  <si>
    <t>Date:</t>
  </si>
  <si>
    <t>Instructions:</t>
  </si>
  <si>
    <t>/ 12 =</t>
  </si>
  <si>
    <t>Category 3 - Housing (monthly)</t>
  </si>
  <si>
    <t>Total Other (NOT on Debt List)</t>
  </si>
  <si>
    <r>
      <t xml:space="preserve">Total Business/Investment Debt </t>
    </r>
    <r>
      <rPr>
        <i/>
        <sz val="10"/>
        <rFont val="Arial"/>
        <family val="2"/>
      </rPr>
      <t>(from Debt List)</t>
    </r>
  </si>
  <si>
    <t>Monthly Living Expenses</t>
  </si>
  <si>
    <t>Monthly Income</t>
  </si>
  <si>
    <t>NET SPENDABLE INCOME (monthly)</t>
  </si>
  <si>
    <t>LESS</t>
  </si>
  <si>
    <r>
      <t xml:space="preserve">Mortgage(s) </t>
    </r>
    <r>
      <rPr>
        <i/>
        <sz val="10"/>
        <rFont val="Arial"/>
        <family val="2"/>
      </rPr>
      <t>(from Debt List)</t>
    </r>
  </si>
  <si>
    <t>Credit Union</t>
  </si>
  <si>
    <t>Gifts (including Christmas)</t>
  </si>
  <si>
    <t>Category 6 - Insurance (monthly)</t>
  </si>
  <si>
    <t>Category 7 - Debts (monthly)</t>
  </si>
  <si>
    <t>Children's Clothing Needs</t>
  </si>
  <si>
    <t xml:space="preserve"> </t>
  </si>
  <si>
    <t>TOTAL: (cannot exceed Net Spendable Income)</t>
  </si>
  <si>
    <r>
      <t>14. School/Child Care</t>
    </r>
    <r>
      <rPr>
        <b/>
        <sz val="12"/>
        <color indexed="10"/>
        <rFont val="Arial"/>
        <family val="2"/>
      </rPr>
      <t>¹</t>
    </r>
  </si>
  <si>
    <t>Total lump sum needs:</t>
  </si>
  <si>
    <t>Family of 6</t>
  </si>
  <si>
    <t>Family of 4</t>
  </si>
  <si>
    <t>Family of 2</t>
  </si>
  <si>
    <t>Single Living Alone</t>
  </si>
  <si>
    <t>Single w/ Roommate</t>
  </si>
  <si>
    <t>Single w/ Child</t>
  </si>
  <si>
    <t>Jewellery</t>
  </si>
  <si>
    <t>Child Support</t>
  </si>
  <si>
    <t>Pay TV</t>
  </si>
  <si>
    <t>Rates</t>
  </si>
  <si>
    <t>Rubbish</t>
  </si>
  <si>
    <t>Petrol &amp; Oil</t>
  </si>
  <si>
    <r>
      <t xml:space="preserve">Car Debt Payment(s) </t>
    </r>
    <r>
      <rPr>
        <i/>
        <sz val="10"/>
        <rFont val="Arial"/>
        <family val="2"/>
      </rPr>
      <t>(from Debt List)</t>
    </r>
  </si>
  <si>
    <t>Holidays</t>
  </si>
  <si>
    <t>Tertiary Education</t>
  </si>
  <si>
    <t>Shares, Unit Trusts</t>
  </si>
  <si>
    <t>4.</t>
  </si>
  <si>
    <t>Board or Rent Received</t>
  </si>
  <si>
    <t>Income &amp; Withholding Taxes</t>
  </si>
  <si>
    <t>Family Support/Social Assistance</t>
  </si>
  <si>
    <t>ACC (New Zealand)</t>
  </si>
  <si>
    <t>License/Registration</t>
  </si>
  <si>
    <t>(except car and house payments)</t>
  </si>
  <si>
    <t>Hair Dresser/Barber</t>
  </si>
  <si>
    <t>User complete</t>
  </si>
  <si>
    <t>Formula</t>
  </si>
  <si>
    <t>Describe Purchase</t>
  </si>
  <si>
    <t>Payments p.a.</t>
  </si>
  <si>
    <t>Minimum payment</t>
  </si>
  <si>
    <t>Number of years</t>
  </si>
  <si>
    <t>I want to pay per period:</t>
  </si>
  <si>
    <t>Payment Start date</t>
  </si>
  <si>
    <t>Additional calculators and other files can be download from the Crown website using the link below</t>
  </si>
  <si>
    <t>save your file and then "unprotect" by using the "Review" ribbon above.</t>
  </si>
  <si>
    <t xml:space="preserve">Other debt (e.g. credit card, rates, power bill, doctor, etc.) - see other sections for car debt and home loans </t>
  </si>
  <si>
    <t>Save this file to your computer under a different file name, such as "MyName-Finances-Year".xlsx.</t>
  </si>
  <si>
    <t>Click on "Unprotect Sheet"</t>
  </si>
  <si>
    <t>Record Income and Spending Sheets</t>
  </si>
  <si>
    <t>Debt List</t>
  </si>
  <si>
    <t>Personal Financial Statement</t>
  </si>
  <si>
    <t>Estimated Spending Plan</t>
  </si>
  <si>
    <t>Computing Variable Expenses</t>
  </si>
  <si>
    <t>Other Resources</t>
  </si>
  <si>
    <t>Actual Spending Summary</t>
  </si>
  <si>
    <t>Debt Repayment Schedule</t>
  </si>
  <si>
    <t>A useful tool to estimate how long it will take to pay off your debts</t>
  </si>
  <si>
    <t>Percentage Guide</t>
  </si>
  <si>
    <t>Monthly Spending Plan Summary</t>
  </si>
  <si>
    <t>Category Sheet</t>
  </si>
  <si>
    <t>Sorted.org.nz has an online budget tool and a range of calculators</t>
  </si>
  <si>
    <t>https://sorted.org.nz/</t>
  </si>
  <si>
    <t xml:space="preserve">Once you have entered your data on the "Monthly Spending Plan Summary" sheet the calendar year </t>
  </si>
  <si>
    <t>and the budget numbers on the monthly budget sheets ("Jan", "Feb"…) will be automatically updated</t>
  </si>
  <si>
    <t>https://www.crown.org/crown-calculators/</t>
  </si>
  <si>
    <t>Copyright: Crown Financial Ministries New Zealand</t>
  </si>
  <si>
    <t>20 (assumes a 5% after-tax investment</t>
  </si>
  <si>
    <t>Present annual income needs:</t>
  </si>
  <si>
    <t>(WINZ, Working for Families, ACC, investments, retirement)</t>
  </si>
  <si>
    <t>Subtract deceased persons needs</t>
  </si>
  <si>
    <t>return on insurance proceeds)</t>
  </si>
  <si>
    <t>Debts, including mortgage:</t>
  </si>
  <si>
    <t>© 2024 Crown Financial Ministries New Zealand. All Rights Reserved. Crown.org</t>
  </si>
  <si>
    <t>Other real estate , including holiday home</t>
  </si>
  <si>
    <t>Business valuation</t>
  </si>
  <si>
    <t>Superannuation/Kiwisaver</t>
  </si>
  <si>
    <t>Other assets</t>
  </si>
  <si>
    <t>Shares, unit trusts and bonds</t>
  </si>
  <si>
    <t>Cash on hand/bank accounts</t>
  </si>
  <si>
    <t>Savings/term deposits</t>
  </si>
  <si>
    <t>Cash value of life insurance</t>
  </si>
  <si>
    <t>Collections: Coins, stamps, etc.</t>
  </si>
  <si>
    <t>Mortgages/loans</t>
  </si>
  <si>
    <t>Motor vehicle(s)</t>
  </si>
  <si>
    <t>Other personal property</t>
  </si>
  <si>
    <r>
      <t xml:space="preserve">Assets </t>
    </r>
    <r>
      <rPr>
        <b/>
        <sz val="10"/>
        <rFont val="Arial"/>
        <family val="2"/>
      </rPr>
      <t>(Present market value)</t>
    </r>
  </si>
  <si>
    <t>Credit card debt</t>
  </si>
  <si>
    <t>Motor vehicle loans</t>
  </si>
  <si>
    <t>Home mortgages</t>
  </si>
  <si>
    <t>Personal debt to relatives</t>
  </si>
  <si>
    <t>Business loans</t>
  </si>
  <si>
    <t>Student loans</t>
  </si>
  <si>
    <t>Past due bills</t>
  </si>
  <si>
    <t>Life insurance loans</t>
  </si>
  <si>
    <t>Bank loans</t>
  </si>
  <si>
    <t>Other debts and loans</t>
  </si>
  <si>
    <r>
      <t xml:space="preserve">Liabilities </t>
    </r>
    <r>
      <rPr>
        <b/>
        <sz val="10"/>
        <rFont val="Arial"/>
        <family val="2"/>
      </rPr>
      <t>(Current amount owed)</t>
    </r>
  </si>
  <si>
    <r>
      <t xml:space="preserve">Net worth </t>
    </r>
    <r>
      <rPr>
        <b/>
        <sz val="10"/>
        <rFont val="Arial"/>
        <family val="2"/>
      </rPr>
      <t>(Total assets minus total liabilities)</t>
    </r>
  </si>
  <si>
    <t>Total liabilities:</t>
  </si>
  <si>
    <t>Total assets:</t>
  </si>
  <si>
    <t>To update the year go to the Estimated Spending Plan sheet</t>
  </si>
  <si>
    <t>Income</t>
  </si>
  <si>
    <t>Tithe/Giving</t>
  </si>
  <si>
    <t>Taxes</t>
  </si>
  <si>
    <t>Housing</t>
  </si>
  <si>
    <t>Food</t>
  </si>
  <si>
    <t>Debts</t>
  </si>
  <si>
    <t>Entertainment</t>
  </si>
  <si>
    <t>Clothing</t>
  </si>
  <si>
    <t>Savings</t>
  </si>
  <si>
    <t>Health and Wellness</t>
  </si>
  <si>
    <t>Miscellaneous</t>
  </si>
  <si>
    <t>Investments</t>
  </si>
  <si>
    <t>School/Childcare</t>
  </si>
  <si>
    <t>Record income and spending</t>
  </si>
  <si>
    <t>Allocated amount</t>
  </si>
  <si>
    <t>Year to date surplus/deficit</t>
  </si>
  <si>
    <t>Total</t>
  </si>
  <si>
    <t>expenses</t>
  </si>
  <si>
    <t>This month</t>
  </si>
  <si>
    <t>deficit</t>
  </si>
  <si>
    <t>surplus/</t>
  </si>
  <si>
    <t>Plan</t>
  </si>
  <si>
    <t>summary</t>
  </si>
  <si>
    <t>Minus total expenses</t>
  </si>
  <si>
    <t>Equals surplus/deficit</t>
  </si>
  <si>
    <t>Total income</t>
  </si>
  <si>
    <t>Previous month / Year to date</t>
  </si>
  <si>
    <t>Year to date</t>
  </si>
  <si>
    <t>Year to date actual</t>
  </si>
  <si>
    <r>
      <t xml:space="preserve">This month </t>
    </r>
    <r>
      <rPr>
        <b/>
        <sz val="10"/>
        <rFont val="Arial"/>
        <family val="2"/>
      </rPr>
      <t>subtotal</t>
    </r>
  </si>
  <si>
    <r>
      <rPr>
        <b/>
        <sz val="9"/>
        <rFont val="Arial"/>
        <family val="2"/>
      </rPr>
      <t>This month</t>
    </r>
    <r>
      <rPr>
        <b/>
        <sz val="10"/>
        <rFont val="Arial"/>
        <family val="2"/>
      </rPr>
      <t xml:space="preserve"> total</t>
    </r>
  </si>
  <si>
    <r>
      <rPr>
        <b/>
        <sz val="9"/>
        <rFont val="Arial"/>
        <family val="2"/>
      </rPr>
      <t>This month</t>
    </r>
    <r>
      <rPr>
        <b/>
        <sz val="10"/>
        <rFont val="Arial"/>
        <family val="2"/>
      </rPr>
      <t xml:space="preserve"> surplus/deficit</t>
    </r>
  </si>
  <si>
    <r>
      <rPr>
        <b/>
        <sz val="9"/>
        <rFont val="Arial"/>
        <family val="2"/>
      </rPr>
      <t xml:space="preserve">Year to date </t>
    </r>
    <r>
      <rPr>
        <b/>
        <sz val="10"/>
        <rFont val="Arial"/>
        <family val="2"/>
      </rPr>
      <t>Spending Plan</t>
    </r>
  </si>
  <si>
    <r>
      <t xml:space="preserve">DEBT LIST </t>
    </r>
    <r>
      <rPr>
        <b/>
        <i/>
        <vertAlign val="superscript"/>
        <sz val="16"/>
        <color rgb="FFFF0000"/>
        <rFont val="Arial"/>
        <family val="2"/>
      </rPr>
      <t>1</t>
    </r>
  </si>
  <si>
    <r>
      <rPr>
        <sz val="10"/>
        <color rgb="FFFF0000"/>
        <rFont val="Arial"/>
        <family val="2"/>
      </rPr>
      <t xml:space="preserve">1 </t>
    </r>
    <r>
      <rPr>
        <sz val="10"/>
        <rFont val="Arial"/>
        <family val="2"/>
      </rPr>
      <t>When you are ready to work on your Debt Snowball Strategy, go to www.Crown.org/FindHelp/Personal/Calculators and look for the "Debt Snowball Calculator."</t>
    </r>
  </si>
  <si>
    <t>Creditor</t>
  </si>
  <si>
    <t>Totals</t>
  </si>
  <si>
    <t>Auto loans</t>
  </si>
  <si>
    <t>Business/Investment Debt</t>
  </si>
  <si>
    <t>1. Vacation</t>
  </si>
  <si>
    <t>4. Automobile</t>
  </si>
  <si>
    <t>7. Auto Insurance</t>
  </si>
  <si>
    <t>© 2019 Crown Financial Ministries. All Rights Reserved. Crown.org</t>
  </si>
  <si>
    <r>
      <rPr>
        <b/>
        <vertAlign val="superscript"/>
        <sz val="12"/>
        <color rgb="FFFF0000"/>
        <rFont val="Arial"/>
        <family val="2"/>
      </rPr>
      <t>1</t>
    </r>
    <r>
      <rPr>
        <b/>
        <sz val="12"/>
        <color rgb="FFFF0000"/>
        <rFont val="Arial"/>
        <family val="2"/>
      </rPr>
      <t xml:space="preserve"> </t>
    </r>
    <r>
      <rPr>
        <b/>
        <sz val="12"/>
        <rFont val="Arial"/>
        <family val="2"/>
      </rPr>
      <t>This form corresponds to Page 83 in  the Do Well Life Group Manual.</t>
    </r>
  </si>
  <si>
    <r>
      <t>Estimated Spending Plan - current</t>
    </r>
    <r>
      <rPr>
        <b/>
        <vertAlign val="superscript"/>
        <sz val="16"/>
        <rFont val="Arial"/>
        <family val="2"/>
      </rPr>
      <t>1</t>
    </r>
  </si>
  <si>
    <t>Phone/Internet</t>
  </si>
  <si>
    <t>Tolls/Parking/Public transport</t>
  </si>
  <si>
    <t>Road User Charges</t>
  </si>
  <si>
    <r>
      <rPr>
        <sz val="14"/>
        <color rgb="FFFF0000"/>
        <rFont val="Arial"/>
        <family val="2"/>
      </rPr>
      <t>Instructions for this page:</t>
    </r>
    <r>
      <rPr>
        <sz val="11"/>
        <rFont val="Arial"/>
        <family val="2"/>
      </rPr>
      <t xml:space="preserve">
1. Find the family situation that most closely represents your family (i.e. Married with 4 children, Single with roommate, etc.).
2. Find the income level that most closely represents your family (i.e. $25,000 to $125,000).
</t>
    </r>
  </si>
  <si>
    <t>(Married with 4 Children)</t>
  </si>
  <si>
    <t>GROSS HOUSEHOLD INCOME:</t>
  </si>
  <si>
    <t xml:space="preserve">2a. Taxes: </t>
  </si>
  <si>
    <r>
      <t xml:space="preserve">Total Taxes: </t>
    </r>
    <r>
      <rPr>
        <b/>
        <sz val="10"/>
        <color rgb="FFFF0000"/>
        <rFont val="Arial"/>
        <family val="2"/>
      </rPr>
      <t>2</t>
    </r>
  </si>
  <si>
    <t xml:space="preserve">     Net Spendable Income percentages below add to 100%</t>
  </si>
  <si>
    <t>NET SPENDABLE INCOME:</t>
  </si>
  <si>
    <t>11. Health &amp; Wellness</t>
  </si>
  <si>
    <r>
      <t xml:space="preserve">13. Investments </t>
    </r>
    <r>
      <rPr>
        <b/>
        <sz val="10"/>
        <color rgb="FFFF0000"/>
        <rFont val="Arial"/>
        <family val="2"/>
      </rPr>
      <t>3</t>
    </r>
  </si>
  <si>
    <t>Total Net Spendable Income:</t>
  </si>
  <si>
    <t>If you have school/child care expenses, these percentages must be deducted from other categories.</t>
  </si>
  <si>
    <r>
      <t xml:space="preserve">14. School/Child Care </t>
    </r>
    <r>
      <rPr>
        <b/>
        <sz val="10"/>
        <color rgb="FFFF0000"/>
        <rFont val="Arial"/>
        <family val="2"/>
      </rPr>
      <t>4</t>
    </r>
  </si>
  <si>
    <r>
      <t xml:space="preserve">1 </t>
    </r>
    <r>
      <rPr>
        <sz val="9"/>
        <rFont val="Arial"/>
        <family val="2"/>
      </rPr>
      <t>The most accurate way to determine your tax is your payslip or on your MyIR account with IRD.</t>
    </r>
  </si>
  <si>
    <r>
      <rPr>
        <b/>
        <sz val="9"/>
        <color rgb="FFFF0000"/>
        <rFont val="Arial"/>
        <family val="2"/>
      </rPr>
      <t>2</t>
    </r>
    <r>
      <rPr>
        <sz val="9"/>
        <rFont val="Arial"/>
        <family val="2"/>
      </rPr>
      <t xml:space="preserve"> Guideline percentages for tax category are based on tax rates in 2023.  The tax code changes regularly. If you know your actual combined tax rate, use it for this category.  The Percentage Guide is based on a married couple with two children but does not take into account Working for Families tax credits because these vary according to the age of your children and the income thresholds are reviewed from time to time.</t>
    </r>
  </si>
  <si>
    <r>
      <rPr>
        <b/>
        <sz val="9"/>
        <color rgb="FFFF0000"/>
        <rFont val="Arial"/>
        <family val="2"/>
      </rPr>
      <t>3</t>
    </r>
    <r>
      <rPr>
        <sz val="9"/>
        <rFont val="Arial"/>
        <family val="2"/>
      </rPr>
      <t xml:space="preserve"> This category is used for long-term investment planning, such as tertiary education or retirement. Kiwisaver is included here.</t>
    </r>
  </si>
  <si>
    <r>
      <rPr>
        <b/>
        <sz val="9"/>
        <color rgb="FFFF0000"/>
        <rFont val="Arial"/>
        <family val="2"/>
      </rPr>
      <t>4</t>
    </r>
    <r>
      <rPr>
        <sz val="9"/>
        <rFont val="Arial"/>
        <family val="2"/>
      </rPr>
      <t xml:space="preserve"> This category is added as a guide only. If you have this expense, the percentage shown must be deducted from other budget categories.</t>
    </r>
  </si>
  <si>
    <t>(Married with 2 Children)</t>
  </si>
  <si>
    <t>(Married with No Children)</t>
  </si>
  <si>
    <r>
      <t xml:space="preserve">14. Education </t>
    </r>
    <r>
      <rPr>
        <b/>
        <sz val="10"/>
        <color rgb="FFFF0000"/>
        <rFont val="Arial"/>
        <family val="2"/>
      </rPr>
      <t>4</t>
    </r>
  </si>
  <si>
    <r>
      <rPr>
        <b/>
        <sz val="9"/>
        <color rgb="FFFF0000"/>
        <rFont val="Arial"/>
        <family val="2"/>
      </rPr>
      <t>2</t>
    </r>
    <r>
      <rPr>
        <sz val="9"/>
        <rFont val="Arial"/>
        <family val="2"/>
      </rPr>
      <t xml:space="preserve"> Guideline percentages for tax category are based on tax rates in 2023.  The tax code changes regularly. If you know your actual combined tax rate, use it for this category.  </t>
    </r>
  </si>
  <si>
    <t xml:space="preserve">(Single with 1 Child) </t>
  </si>
  <si>
    <t>(Single with No Children / Living Alone)</t>
  </si>
  <si>
    <t>2a. Taxes:</t>
  </si>
  <si>
    <t>(Single with No Children / Living with Roommate)</t>
  </si>
  <si>
    <r>
      <t xml:space="preserve">2a. Taxes: Federal </t>
    </r>
    <r>
      <rPr>
        <b/>
        <sz val="10"/>
        <color rgb="FFFF0000"/>
        <rFont val="Arial"/>
        <family val="2"/>
      </rPr>
      <t>1</t>
    </r>
  </si>
  <si>
    <t>Spending Plan Analysis</t>
  </si>
  <si>
    <t>Date__________________</t>
  </si>
  <si>
    <t>Gross annual income</t>
  </si>
  <si>
    <t>Gross monthly income</t>
  </si>
  <si>
    <t>Guideline net spendable income per month</t>
  </si>
  <si>
    <t>Monthly Payment Category</t>
  </si>
  <si>
    <t>Existing Spending Plan</t>
  </si>
  <si>
    <t>Percentage Spending Plan</t>
  </si>
  <si>
    <t>Difference
+ or -</t>
  </si>
  <si>
    <t>New Monthly Plan</t>
  </si>
  <si>
    <t xml:space="preserve"> 1. Tithe/Giving</t>
  </si>
  <si>
    <t xml:space="preserve"> 2. Taxes</t>
  </si>
  <si>
    <r>
      <t xml:space="preserve">Net Spendable income </t>
    </r>
    <r>
      <rPr>
        <b/>
        <sz val="10"/>
        <color theme="1"/>
        <rFont val="Arial"/>
        <family val="2"/>
      </rPr>
      <t xml:space="preserve">(per month)
</t>
    </r>
    <r>
      <rPr>
        <b/>
        <sz val="9"/>
        <color theme="1"/>
        <rFont val="Arial"/>
        <family val="2"/>
      </rPr>
      <t>Percentages of NSI Categories 3-13 add up to 100%</t>
    </r>
  </si>
  <si>
    <t xml:space="preserve"> 3. Housing</t>
  </si>
  <si>
    <t xml:space="preserve"> 4. Food</t>
  </si>
  <si>
    <t xml:space="preserve"> 5. Transportation</t>
  </si>
  <si>
    <t xml:space="preserve"> 6. Insurance</t>
  </si>
  <si>
    <t xml:space="preserve"> 7. Debts</t>
  </si>
  <si>
    <t xml:space="preserve"> 8. Entertainment/Recreation</t>
  </si>
  <si>
    <t xml:space="preserve"> 9. Clothing</t>
  </si>
  <si>
    <t xml:space="preserve"> 10. Saving</t>
  </si>
  <si>
    <t xml:space="preserve"> 11. Wellness</t>
  </si>
  <si>
    <t xml:space="preserve"> 12. Miscellaneous</t>
  </si>
  <si>
    <t xml:space="preserve"> 13. Investments</t>
  </si>
  <si>
    <t xml:space="preserve"> 14. School/Child Care*</t>
  </si>
  <si>
    <t>Total of Items 3-14</t>
  </si>
  <si>
    <t xml:space="preserve">     *Not included in total: must be deducted from other spending plan categories</t>
  </si>
  <si>
    <t xml:space="preserve">     Reminder: The guideline percentages are not absolutes! Actual percentages may vary 
     because  different factors will influence what you spend, such as the cost of housing 
     in your area, whether you are married, and the number of children you might have.</t>
  </si>
  <si>
    <t>¹ If you have this expenses, this percentage must be deducted from other spending plan categories</t>
  </si>
  <si>
    <t>Snowball Strategy</t>
  </si>
  <si>
    <t>To Whom Owed</t>
  </si>
  <si>
    <t>Contact Information</t>
  </si>
  <si>
    <t>Payments Left</t>
  </si>
  <si>
    <t>Pay Off</t>
  </si>
  <si>
    <t>Monthly Payment</t>
  </si>
  <si>
    <t>Due Date</t>
  </si>
  <si>
    <t>% Interest</t>
  </si>
  <si>
    <t>Surplus/</t>
  </si>
  <si>
    <t>Monthly Spending plan summary</t>
  </si>
  <si>
    <t>Actual summary</t>
  </si>
  <si>
    <t>Adjusted Percentage Spending Plan</t>
  </si>
  <si>
    <r>
      <t xml:space="preserve">Use this sheet to enter the calendar year in the </t>
    </r>
    <r>
      <rPr>
        <b/>
        <sz val="10"/>
        <rFont val="Arial"/>
        <family val="2"/>
      </rPr>
      <t>monthly recording sheets</t>
    </r>
    <r>
      <rPr>
        <sz val="10"/>
        <rFont val="Arial"/>
        <family val="2"/>
      </rPr>
      <t xml:space="preserve"> and the Budgeted Amounts in row 3 of the </t>
    </r>
    <r>
      <rPr>
        <b/>
        <sz val="10"/>
        <rFont val="Arial"/>
        <family val="2"/>
      </rPr>
      <t>Recording Income and Spending</t>
    </r>
    <r>
      <rPr>
        <sz val="10"/>
        <rFont val="Arial"/>
        <family val="2"/>
      </rPr>
      <t xml:space="preserve"> sheets</t>
    </r>
  </si>
  <si>
    <t>Spending Plan analysis</t>
  </si>
  <si>
    <t>DO Well Financial Study - Practical Application Worksheets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</si>
</sst>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42" formatCode="_-&quot;$&quot;* #,##0_-;\-&quot;$&quot;* #,##0_-;_-&quot;$&quot;* &quot;-&quot;_-;_-@_-"/>
    <numFmt numFmtId="164" formatCode="&quot;$&quot;#,##0_);[Red]\(&quot;$&quot;#,##0\)"/>
    <numFmt numFmtId="165" formatCode="_(&quot;$&quot;* #,##0_);_(&quot;$&quot;* \(#,##0\);_(&quot;$&quot;* &quot;-&quot;_);_(@_)"/>
    <numFmt numFmtId="166" formatCode="_(&quot;$&quot;* #,##0.00_);_(&quot;$&quot;* \(#,##0.00\);_(&quot;$&quot;* &quot;-&quot;??_);_(@_)"/>
    <numFmt numFmtId="167" formatCode="_(* #,##0.00_);_(* \(#,##0.00\);_(* &quot;-&quot;??_);_(@_)"/>
    <numFmt numFmtId="168" formatCode="_(* #,##0_);_(* \(#,##0\);_(* &quot;-&quot;??_);_(@_)"/>
    <numFmt numFmtId="169" formatCode="_(&quot;$&quot;* #,##0_);_(&quot;$&quot;* \(#,##0\);_(&quot;$&quot;* &quot;-&quot;??_);_(@_)"/>
    <numFmt numFmtId="170" formatCode="0.0%"/>
    <numFmt numFmtId="171" formatCode="[$-409]mmmm\ d\,\ yyyy;@"/>
    <numFmt numFmtId="172" formatCode="0.000%"/>
    <numFmt numFmtId="173" formatCode="m/d/yyyy;@"/>
    <numFmt numFmtId="174" formatCode="dd\ mmm\ yyyy"/>
    <numFmt numFmtId="175" formatCode="&quot;$&quot;#,##0"/>
  </numFmts>
  <fonts count="51" x14ac:knownFonts="1">
    <font>
      <sz val="10"/>
      <name val="Arial"/>
    </font>
    <font>
      <sz val="11"/>
      <color theme="1"/>
      <name val="Calibri"/>
      <family val="2"/>
      <scheme val="minor"/>
    </font>
    <font>
      <sz val="10"/>
      <name val="Arial"/>
      <family val="2"/>
    </font>
    <font>
      <sz val="8"/>
      <name val="Arial"/>
      <family val="2"/>
    </font>
    <font>
      <b/>
      <sz val="10"/>
      <name val="Arial"/>
      <family val="2"/>
    </font>
    <font>
      <sz val="10"/>
      <name val="Arial"/>
      <family val="2"/>
    </font>
    <font>
      <b/>
      <sz val="12"/>
      <name val="Arial"/>
      <family val="2"/>
    </font>
    <font>
      <sz val="12"/>
      <name val="Arial"/>
      <family val="2"/>
    </font>
    <font>
      <b/>
      <sz val="14"/>
      <name val="Arial"/>
      <family val="2"/>
    </font>
    <font>
      <u/>
      <sz val="7.5"/>
      <color indexed="12"/>
      <name val="Arial"/>
      <family val="2"/>
    </font>
    <font>
      <sz val="18"/>
      <name val="Arial"/>
      <family val="2"/>
    </font>
    <font>
      <b/>
      <sz val="16"/>
      <color indexed="12"/>
      <name val="Arial"/>
      <family val="2"/>
    </font>
    <font>
      <b/>
      <sz val="16"/>
      <name val="Arial"/>
      <family val="2"/>
    </font>
    <font>
      <b/>
      <sz val="12"/>
      <color indexed="10"/>
      <name val="Arial"/>
      <family val="2"/>
    </font>
    <font>
      <b/>
      <sz val="8"/>
      <name val="Arial"/>
      <family val="2"/>
    </font>
    <font>
      <sz val="14"/>
      <name val="Arial"/>
      <family val="2"/>
    </font>
    <font>
      <b/>
      <sz val="9"/>
      <name val="Arial"/>
      <family val="2"/>
    </font>
    <font>
      <sz val="9"/>
      <name val="Arial"/>
      <family val="2"/>
    </font>
    <font>
      <b/>
      <sz val="14"/>
      <color indexed="10"/>
      <name val="Arial"/>
      <family val="2"/>
    </font>
    <font>
      <b/>
      <i/>
      <sz val="16"/>
      <name val="Arial"/>
      <family val="2"/>
    </font>
    <font>
      <b/>
      <i/>
      <sz val="12"/>
      <name val="Arial"/>
      <family val="2"/>
    </font>
    <font>
      <b/>
      <i/>
      <sz val="10"/>
      <name val="Arial"/>
      <family val="2"/>
    </font>
    <font>
      <b/>
      <sz val="10"/>
      <color indexed="10"/>
      <name val="Arial"/>
      <family val="2"/>
    </font>
    <font>
      <b/>
      <sz val="8"/>
      <color indexed="10"/>
      <name val="Arial"/>
      <family val="2"/>
    </font>
    <font>
      <b/>
      <i/>
      <sz val="14"/>
      <name val="Arial"/>
      <family val="2"/>
    </font>
    <font>
      <i/>
      <sz val="10"/>
      <name val="Arial"/>
      <family val="2"/>
    </font>
    <font>
      <sz val="12"/>
      <name val="Arial"/>
      <family val="2"/>
    </font>
    <font>
      <i/>
      <sz val="8"/>
      <name val="Arial"/>
      <family val="2"/>
    </font>
    <font>
      <sz val="11"/>
      <name val="Arial"/>
      <family val="2"/>
    </font>
    <font>
      <u/>
      <sz val="12"/>
      <color indexed="12"/>
      <name val="Arial"/>
      <family val="2"/>
    </font>
    <font>
      <b/>
      <sz val="11"/>
      <name val="Arial"/>
      <family val="2"/>
    </font>
    <font>
      <u/>
      <sz val="12"/>
      <color rgb="FF0000FF"/>
      <name val="Arial"/>
      <family val="2"/>
    </font>
    <font>
      <b/>
      <sz val="24"/>
      <name val="Arial"/>
      <family val="2"/>
    </font>
    <font>
      <b/>
      <i/>
      <vertAlign val="superscript"/>
      <sz val="16"/>
      <color rgb="FFFF0000"/>
      <name val="Arial"/>
      <family val="2"/>
    </font>
    <font>
      <sz val="10"/>
      <color rgb="FFFF0000"/>
      <name val="Arial"/>
      <family val="2"/>
    </font>
    <font>
      <b/>
      <sz val="12"/>
      <color rgb="FFFF0000"/>
      <name val="Arial"/>
      <family val="2"/>
    </font>
    <font>
      <b/>
      <vertAlign val="superscript"/>
      <sz val="12"/>
      <color rgb="FFFF0000"/>
      <name val="Arial"/>
      <family val="2"/>
    </font>
    <font>
      <b/>
      <vertAlign val="superscript"/>
      <sz val="16"/>
      <name val="Arial"/>
      <family val="2"/>
    </font>
    <font>
      <sz val="14"/>
      <color rgb="FFFF0000"/>
      <name val="Arial"/>
      <family val="2"/>
    </font>
    <font>
      <b/>
      <sz val="10"/>
      <color rgb="FFFF0000"/>
      <name val="Arial"/>
      <family val="2"/>
    </font>
    <font>
      <b/>
      <sz val="9"/>
      <color rgb="FFFF0000"/>
      <name val="Arial"/>
      <family val="2"/>
    </font>
    <font>
      <sz val="11"/>
      <color theme="1"/>
      <name val="Arial"/>
      <family val="2"/>
    </font>
    <font>
      <sz val="16"/>
      <color theme="0"/>
      <name val="Arial"/>
      <family val="2"/>
    </font>
    <font>
      <sz val="12"/>
      <color theme="1"/>
      <name val="Arial"/>
      <family val="2"/>
    </font>
    <font>
      <sz val="14"/>
      <color theme="1"/>
      <name val="Arial"/>
      <family val="2"/>
    </font>
    <font>
      <sz val="12"/>
      <color theme="1"/>
      <name val="Calibri"/>
      <family val="2"/>
      <scheme val="minor"/>
    </font>
    <font>
      <b/>
      <sz val="12"/>
      <color theme="1"/>
      <name val="Arial"/>
      <family val="2"/>
    </font>
    <font>
      <b/>
      <sz val="10"/>
      <color theme="1"/>
      <name val="Arial"/>
      <family val="2"/>
    </font>
    <font>
      <b/>
      <sz val="9"/>
      <color theme="1"/>
      <name val="Arial"/>
      <family val="2"/>
    </font>
    <font>
      <b/>
      <sz val="18"/>
      <color theme="0"/>
      <name val="Arial"/>
      <family val="2"/>
    </font>
    <font>
      <b/>
      <sz val="18"/>
      <name val="Arial"/>
      <family val="2"/>
    </font>
  </fonts>
  <fills count="2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65"/>
        <bgColor indexed="64"/>
      </patternFill>
    </fill>
    <fill>
      <patternFill patternType="solid">
        <fgColor indexed="9"/>
        <bgColor indexed="31"/>
      </patternFill>
    </fill>
    <fill>
      <patternFill patternType="solid">
        <fgColor indexed="22"/>
        <bgColor indexed="31"/>
      </patternFill>
    </fill>
    <fill>
      <patternFill patternType="solid">
        <fgColor theme="3" tint="0.79998168889431442"/>
        <bgColor indexed="64"/>
      </patternFill>
    </fill>
    <fill>
      <patternFill patternType="solid">
        <fgColor theme="9" tint="0.79998168889431442"/>
        <bgColor indexed="64"/>
      </patternFill>
    </fill>
    <fill>
      <patternFill patternType="solid">
        <fgColor theme="9" tint="0.79998168889431442"/>
        <bgColor indexed="31"/>
      </patternFill>
    </fill>
    <fill>
      <patternFill patternType="solid">
        <fgColor theme="8" tint="0.79998168889431442"/>
        <bgColor indexed="64"/>
      </patternFill>
    </fill>
    <fill>
      <patternFill patternType="solid">
        <fgColor theme="8" tint="0.79998168889431442"/>
        <bgColor indexed="31"/>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249977111117893"/>
        <bgColor indexed="64"/>
      </patternFill>
    </fill>
  </fills>
  <borders count="58">
    <border>
      <left/>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14996795556505021"/>
      </left>
      <right style="thin">
        <color theme="0" tint="-0.14996795556505021"/>
      </right>
      <top style="medium">
        <color indexed="64"/>
      </top>
      <bottom style="thin">
        <color theme="0" tint="-0.1499679555650502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bottom/>
      <diagonal/>
    </border>
    <border>
      <left/>
      <right style="thick">
        <color auto="1"/>
      </right>
      <top/>
      <bottom/>
      <diagonal/>
    </border>
    <border>
      <left style="thin">
        <color auto="1"/>
      </left>
      <right style="thick">
        <color auto="1"/>
      </right>
      <top style="thin">
        <color auto="1"/>
      </top>
      <bottom/>
      <diagonal/>
    </border>
    <border>
      <left style="thin">
        <color auto="1"/>
      </left>
      <right style="thick">
        <color auto="1"/>
      </right>
      <top/>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medium">
        <color indexed="64"/>
      </right>
      <top style="thin">
        <color indexed="64"/>
      </top>
      <bottom style="thin">
        <color indexed="64"/>
      </bottom>
      <diagonal/>
    </border>
  </borders>
  <cellStyleXfs count="6">
    <xf numFmtId="0" fontId="0" fillId="0" borderId="0"/>
    <xf numFmtId="167" fontId="2" fillId="0" borderId="0" applyFont="0" applyFill="0" applyBorder="0" applyAlignment="0" applyProtection="0"/>
    <xf numFmtId="166" fontId="2" fillId="0" borderId="0" applyFont="0" applyFill="0" applyBorder="0" applyAlignment="0" applyProtection="0"/>
    <xf numFmtId="0" fontId="9"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cellStyleXfs>
  <cellXfs count="665">
    <xf numFmtId="0" fontId="0" fillId="0" borderId="0" xfId="0"/>
    <xf numFmtId="166" fontId="2" fillId="0" borderId="0" xfId="2" applyFont="1"/>
    <xf numFmtId="0" fontId="0" fillId="0" borderId="0" xfId="0" applyAlignment="1">
      <alignment horizontal="center"/>
    </xf>
    <xf numFmtId="0" fontId="5" fillId="0" borderId="0" xfId="0" applyFont="1"/>
    <xf numFmtId="166" fontId="2" fillId="0" borderId="0" xfId="2"/>
    <xf numFmtId="0" fontId="5" fillId="0" borderId="0" xfId="0" applyFont="1" applyAlignment="1">
      <alignment horizontal="center"/>
    </xf>
    <xf numFmtId="0" fontId="7" fillId="0" borderId="0" xfId="0" applyFont="1" applyAlignment="1">
      <alignment horizontal="center"/>
    </xf>
    <xf numFmtId="166" fontId="7" fillId="0" borderId="0" xfId="2" applyFont="1"/>
    <xf numFmtId="0" fontId="7" fillId="0" borderId="0" xfId="0" applyFont="1" applyAlignment="1">
      <alignment horizontal="left"/>
    </xf>
    <xf numFmtId="0" fontId="7" fillId="0" borderId="0" xfId="0" applyFont="1" applyAlignment="1" applyProtection="1">
      <alignment horizontal="center"/>
      <protection hidden="1"/>
    </xf>
    <xf numFmtId="0" fontId="7" fillId="0" borderId="0" xfId="0" applyFont="1" applyAlignment="1" applyProtection="1">
      <alignment horizontal="left"/>
      <protection hidden="1"/>
    </xf>
    <xf numFmtId="166" fontId="7" fillId="2" borderId="0" xfId="2" applyFont="1" applyFill="1" applyAlignment="1">
      <alignment horizontal="center"/>
    </xf>
    <xf numFmtId="0" fontId="8" fillId="0" borderId="0" xfId="0" applyFont="1" applyAlignment="1">
      <alignment horizontal="center"/>
    </xf>
    <xf numFmtId="166" fontId="5" fillId="0" borderId="0" xfId="2" applyFont="1"/>
    <xf numFmtId="0" fontId="4" fillId="0" borderId="0" xfId="0" applyFont="1" applyAlignment="1">
      <alignment horizontal="center"/>
    </xf>
    <xf numFmtId="0" fontId="6" fillId="3" borderId="4" xfId="0" applyFont="1" applyFill="1" applyBorder="1" applyAlignment="1" applyProtection="1">
      <alignment horizontal="center"/>
      <protection locked="0"/>
    </xf>
    <xf numFmtId="0" fontId="6" fillId="0" borderId="0" xfId="0" applyFont="1"/>
    <xf numFmtId="0" fontId="6" fillId="0" borderId="4" xfId="0" applyFont="1" applyBorder="1" applyAlignment="1">
      <alignment horizontal="center"/>
    </xf>
    <xf numFmtId="0" fontId="12" fillId="4" borderId="0" xfId="0" applyFont="1" applyFill="1"/>
    <xf numFmtId="0" fontId="12" fillId="0" borderId="0" xfId="0" applyFont="1"/>
    <xf numFmtId="49" fontId="6" fillId="4" borderId="0" xfId="0" applyNumberFormat="1" applyFont="1" applyFill="1" applyAlignment="1">
      <alignment horizontal="left"/>
    </xf>
    <xf numFmtId="168" fontId="6" fillId="4" borderId="0" xfId="1" applyNumberFormat="1" applyFont="1" applyFill="1" applyBorder="1" applyAlignment="1">
      <alignment horizontal="center"/>
    </xf>
    <xf numFmtId="0" fontId="6" fillId="4" borderId="0" xfId="0" applyFont="1" applyFill="1"/>
    <xf numFmtId="0" fontId="6" fillId="0" borderId="10" xfId="0" applyFont="1" applyBorder="1"/>
    <xf numFmtId="0" fontId="14" fillId="4" borderId="0" xfId="0" applyFont="1" applyFill="1"/>
    <xf numFmtId="0" fontId="14" fillId="2" borderId="0" xfId="0" applyFont="1" applyFill="1"/>
    <xf numFmtId="49" fontId="6" fillId="4" borderId="8" xfId="0" applyNumberFormat="1" applyFont="1" applyFill="1" applyBorder="1" applyAlignment="1">
      <alignment horizontal="left"/>
    </xf>
    <xf numFmtId="0" fontId="6" fillId="4" borderId="9" xfId="0" applyFont="1" applyFill="1" applyBorder="1"/>
    <xf numFmtId="0" fontId="7" fillId="4" borderId="0" xfId="0" applyFont="1" applyFill="1"/>
    <xf numFmtId="166" fontId="6" fillId="4" borderId="0" xfId="2" applyFont="1" applyFill="1" applyBorder="1"/>
    <xf numFmtId="166" fontId="6" fillId="0" borderId="3" xfId="2" applyFont="1" applyBorder="1"/>
    <xf numFmtId="0" fontId="7" fillId="0" borderId="0" xfId="0" applyFont="1"/>
    <xf numFmtId="166" fontId="7" fillId="4" borderId="0" xfId="2" applyFont="1" applyFill="1" applyBorder="1"/>
    <xf numFmtId="166" fontId="7" fillId="0" borderId="0" xfId="2" applyFont="1" applyFill="1" applyBorder="1"/>
    <xf numFmtId="0" fontId="6" fillId="0" borderId="3" xfId="0" applyFont="1" applyBorder="1"/>
    <xf numFmtId="166" fontId="2" fillId="4" borderId="0" xfId="2" applyFont="1" applyFill="1" applyBorder="1"/>
    <xf numFmtId="166" fontId="2" fillId="0" borderId="0" xfId="2" applyFont="1" applyFill="1" applyBorder="1"/>
    <xf numFmtId="49" fontId="6" fillId="4" borderId="0" xfId="0" applyNumberFormat="1" applyFont="1" applyFill="1"/>
    <xf numFmtId="49" fontId="14" fillId="4" borderId="0" xfId="0" applyNumberFormat="1" applyFont="1" applyFill="1" applyAlignment="1">
      <alignment horizontal="left"/>
    </xf>
    <xf numFmtId="49" fontId="8" fillId="4" borderId="0" xfId="0" applyNumberFormat="1" applyFont="1" applyFill="1" applyAlignment="1">
      <alignment horizontal="left"/>
    </xf>
    <xf numFmtId="0" fontId="15" fillId="4" borderId="0" xfId="0" applyFont="1" applyFill="1"/>
    <xf numFmtId="49" fontId="16" fillId="4" borderId="0" xfId="0" applyNumberFormat="1" applyFont="1" applyFill="1" applyAlignment="1">
      <alignment horizontal="left"/>
    </xf>
    <xf numFmtId="168" fontId="17" fillId="4" borderId="0" xfId="1" applyNumberFormat="1" applyFont="1" applyFill="1" applyBorder="1" applyAlignment="1">
      <alignment horizontal="center"/>
    </xf>
    <xf numFmtId="168" fontId="7" fillId="4" borderId="0" xfId="1" applyNumberFormat="1" applyFont="1" applyFill="1" applyBorder="1" applyAlignment="1">
      <alignment horizontal="center"/>
    </xf>
    <xf numFmtId="168" fontId="6" fillId="7" borderId="0" xfId="1" applyNumberFormat="1" applyFont="1" applyFill="1" applyBorder="1" applyAlignment="1">
      <alignment horizontal="center"/>
    </xf>
    <xf numFmtId="166" fontId="4" fillId="4" borderId="0" xfId="2" applyFont="1" applyFill="1" applyBorder="1"/>
    <xf numFmtId="49" fontId="6" fillId="4" borderId="0" xfId="2" applyNumberFormat="1" applyFont="1" applyFill="1" applyBorder="1" applyAlignment="1">
      <alignment horizontal="left" vertical="top" wrapText="1"/>
    </xf>
    <xf numFmtId="49" fontId="18" fillId="4" borderId="0" xfId="0" applyNumberFormat="1" applyFont="1" applyFill="1" applyAlignment="1">
      <alignment horizontal="left"/>
    </xf>
    <xf numFmtId="0" fontId="8" fillId="4" borderId="0" xfId="0" applyFont="1" applyFill="1"/>
    <xf numFmtId="49" fontId="0" fillId="4" borderId="0" xfId="0" applyNumberFormat="1" applyFill="1" applyAlignment="1">
      <alignment horizontal="left"/>
    </xf>
    <xf numFmtId="49" fontId="8" fillId="4" borderId="10" xfId="0" applyNumberFormat="1" applyFont="1" applyFill="1" applyBorder="1" applyAlignment="1">
      <alignment horizontal="left"/>
    </xf>
    <xf numFmtId="168" fontId="6" fillId="4" borderId="10" xfId="1" applyNumberFormat="1" applyFont="1" applyFill="1" applyBorder="1" applyAlignment="1">
      <alignment horizontal="center"/>
    </xf>
    <xf numFmtId="0" fontId="0" fillId="4" borderId="10" xfId="0" applyFill="1" applyBorder="1"/>
    <xf numFmtId="49" fontId="0" fillId="0" borderId="0" xfId="0" applyNumberFormat="1" applyAlignment="1">
      <alignment horizontal="left"/>
    </xf>
    <xf numFmtId="168" fontId="7" fillId="0" borderId="0" xfId="1" applyNumberFormat="1" applyFont="1" applyBorder="1" applyAlignment="1">
      <alignment horizontal="center"/>
    </xf>
    <xf numFmtId="0" fontId="0" fillId="4" borderId="0" xfId="0" applyFill="1"/>
    <xf numFmtId="0" fontId="6" fillId="4" borderId="0" xfId="1" applyNumberFormat="1" applyFont="1" applyFill="1" applyBorder="1" applyAlignment="1">
      <alignment horizontal="center"/>
    </xf>
    <xf numFmtId="0" fontId="7" fillId="4" borderId="0" xfId="1" applyNumberFormat="1" applyFont="1" applyFill="1" applyBorder="1" applyAlignment="1">
      <alignment horizontal="center"/>
    </xf>
    <xf numFmtId="166" fontId="4" fillId="0" borderId="3" xfId="2" applyFont="1" applyBorder="1"/>
    <xf numFmtId="0" fontId="4" fillId="4" borderId="0" xfId="0" applyFont="1" applyFill="1"/>
    <xf numFmtId="0" fontId="4" fillId="0" borderId="0" xfId="0" applyFont="1"/>
    <xf numFmtId="166" fontId="7" fillId="0" borderId="0" xfId="2" applyFont="1" applyFill="1" applyBorder="1" applyAlignment="1" applyProtection="1">
      <alignment horizontal="center"/>
      <protection locked="0"/>
    </xf>
    <xf numFmtId="0" fontId="8" fillId="0" borderId="3" xfId="0" applyFont="1" applyBorder="1"/>
    <xf numFmtId="0" fontId="15" fillId="0" borderId="0" xfId="0" applyFont="1"/>
    <xf numFmtId="0" fontId="6" fillId="4" borderId="0" xfId="0" applyFont="1" applyFill="1" applyAlignment="1">
      <alignment horizontal="left"/>
    </xf>
    <xf numFmtId="166" fontId="6" fillId="4" borderId="0" xfId="2" applyFont="1" applyFill="1" applyBorder="1" applyAlignment="1">
      <alignment horizontal="left" wrapText="1"/>
    </xf>
    <xf numFmtId="0" fontId="6" fillId="7" borderId="0" xfId="1" applyNumberFormat="1" applyFont="1" applyFill="1" applyBorder="1" applyAlignment="1">
      <alignment horizontal="center"/>
    </xf>
    <xf numFmtId="166" fontId="6" fillId="4" borderId="0" xfId="2" applyFont="1" applyFill="1" applyBorder="1" applyAlignment="1">
      <alignment horizontal="left" vertical="top" wrapText="1"/>
    </xf>
    <xf numFmtId="0" fontId="18" fillId="4" borderId="0" xfId="0" applyFont="1" applyFill="1" applyAlignment="1">
      <alignment horizontal="left"/>
    </xf>
    <xf numFmtId="168" fontId="13" fillId="4" borderId="0" xfId="1" applyNumberFormat="1" applyFont="1" applyFill="1" applyBorder="1" applyAlignment="1">
      <alignment horizontal="center"/>
    </xf>
    <xf numFmtId="0" fontId="0" fillId="4" borderId="0" xfId="0" applyFill="1" applyAlignment="1">
      <alignment horizontal="left"/>
    </xf>
    <xf numFmtId="0" fontId="8" fillId="4" borderId="0" xfId="0" applyFont="1" applyFill="1" applyAlignment="1">
      <alignment horizontal="left"/>
    </xf>
    <xf numFmtId="0" fontId="0" fillId="0" borderId="0" xfId="0" applyAlignment="1">
      <alignment horizontal="left"/>
    </xf>
    <xf numFmtId="0" fontId="7" fillId="0" borderId="0" xfId="1" applyNumberFormat="1" applyFont="1" applyBorder="1" applyAlignment="1">
      <alignment horizontal="center"/>
    </xf>
    <xf numFmtId="0" fontId="6" fillId="4" borderId="0" xfId="0" applyFont="1" applyFill="1" applyAlignment="1">
      <alignment horizontal="center"/>
    </xf>
    <xf numFmtId="0" fontId="14" fillId="0" borderId="0" xfId="0" applyFont="1"/>
    <xf numFmtId="166" fontId="2" fillId="0" borderId="0" xfId="2" applyFont="1" applyBorder="1"/>
    <xf numFmtId="49" fontId="6" fillId="0" borderId="0" xfId="0" applyNumberFormat="1" applyFont="1" applyAlignment="1">
      <alignment horizontal="left"/>
    </xf>
    <xf numFmtId="166" fontId="2" fillId="4" borderId="0" xfId="2" applyFill="1" applyBorder="1" applyAlignment="1">
      <alignment horizontal="center"/>
    </xf>
    <xf numFmtId="166" fontId="2" fillId="4" borderId="10" xfId="2" applyFill="1" applyBorder="1" applyAlignment="1">
      <alignment horizontal="center"/>
    </xf>
    <xf numFmtId="0" fontId="0" fillId="4" borderId="0" xfId="0" applyFill="1" applyAlignment="1">
      <alignment horizontal="center"/>
    </xf>
    <xf numFmtId="0" fontId="19" fillId="4" borderId="0" xfId="0" applyFont="1" applyFill="1"/>
    <xf numFmtId="0" fontId="6" fillId="4" borderId="0" xfId="0" applyFont="1" applyFill="1" applyAlignment="1">
      <alignment horizontal="right"/>
    </xf>
    <xf numFmtId="1" fontId="2" fillId="4" borderId="9" xfId="2" applyNumberFormat="1" applyFill="1" applyBorder="1" applyAlignment="1">
      <alignment horizontal="center"/>
    </xf>
    <xf numFmtId="166" fontId="2" fillId="4" borderId="0" xfId="2" applyFill="1" applyBorder="1"/>
    <xf numFmtId="1" fontId="7" fillId="4" borderId="9" xfId="2" applyNumberFormat="1" applyFont="1" applyFill="1" applyBorder="1" applyAlignment="1">
      <alignment horizontal="center"/>
    </xf>
    <xf numFmtId="0" fontId="0" fillId="4" borderId="0" xfId="0" applyFill="1" applyAlignment="1">
      <alignment horizontal="right"/>
    </xf>
    <xf numFmtId="17" fontId="0" fillId="4" borderId="0" xfId="0" applyNumberFormat="1" applyFill="1" applyAlignment="1">
      <alignment horizontal="center"/>
    </xf>
    <xf numFmtId="0" fontId="0" fillId="0" borderId="0" xfId="0" applyAlignment="1">
      <alignment horizontal="right"/>
    </xf>
    <xf numFmtId="17" fontId="0" fillId="0" borderId="0" xfId="0" applyNumberFormat="1" applyAlignment="1">
      <alignment horizontal="center"/>
    </xf>
    <xf numFmtId="10" fontId="0" fillId="0" borderId="0" xfId="0" applyNumberFormat="1" applyAlignment="1">
      <alignment horizontal="center"/>
    </xf>
    <xf numFmtId="166" fontId="4" fillId="4" borderId="0" xfId="2" applyFont="1" applyFill="1" applyBorder="1" applyAlignment="1">
      <alignment horizontal="center"/>
    </xf>
    <xf numFmtId="166" fontId="2" fillId="4" borderId="0" xfId="2" applyFont="1" applyFill="1" applyBorder="1" applyAlignment="1">
      <alignment horizontal="center"/>
    </xf>
    <xf numFmtId="166" fontId="7" fillId="4" borderId="0" xfId="2" applyFont="1" applyFill="1" applyBorder="1" applyAlignment="1">
      <alignment horizontal="center"/>
    </xf>
    <xf numFmtId="166" fontId="7" fillId="4" borderId="10" xfId="2" applyFont="1" applyFill="1" applyBorder="1" applyAlignment="1">
      <alignment horizontal="center"/>
    </xf>
    <xf numFmtId="1" fontId="0" fillId="4" borderId="0" xfId="0" applyNumberFormat="1" applyFill="1" applyAlignment="1">
      <alignment horizontal="center"/>
    </xf>
    <xf numFmtId="166" fontId="2" fillId="0" borderId="0" xfId="2" applyBorder="1"/>
    <xf numFmtId="1" fontId="0" fillId="0" borderId="0" xfId="0" applyNumberFormat="1" applyAlignment="1">
      <alignment horizontal="center"/>
    </xf>
    <xf numFmtId="14" fontId="6" fillId="4" borderId="0" xfId="0" applyNumberFormat="1" applyFont="1" applyFill="1"/>
    <xf numFmtId="166" fontId="6" fillId="4" borderId="0" xfId="2" applyFont="1" applyFill="1" applyBorder="1" applyAlignment="1">
      <alignment horizontal="center"/>
    </xf>
    <xf numFmtId="49" fontId="6" fillId="4" borderId="10" xfId="0" applyNumberFormat="1" applyFont="1" applyFill="1" applyBorder="1" applyAlignment="1">
      <alignment horizontal="center"/>
    </xf>
    <xf numFmtId="49" fontId="6" fillId="0" borderId="8" xfId="0" applyNumberFormat="1" applyFont="1" applyBorder="1" applyAlignment="1">
      <alignment horizontal="left"/>
    </xf>
    <xf numFmtId="0" fontId="0" fillId="4" borderId="9" xfId="0" applyFill="1" applyBorder="1"/>
    <xf numFmtId="0" fontId="6" fillId="7" borderId="0" xfId="0" applyFont="1" applyFill="1" applyAlignment="1">
      <alignment horizontal="center"/>
    </xf>
    <xf numFmtId="166" fontId="2" fillId="4" borderId="9" xfId="2" applyFont="1" applyFill="1" applyBorder="1"/>
    <xf numFmtId="166" fontId="21" fillId="4" borderId="9" xfId="2" applyFont="1" applyFill="1" applyBorder="1"/>
    <xf numFmtId="166" fontId="21" fillId="4" borderId="0" xfId="2" applyFont="1" applyFill="1" applyBorder="1"/>
    <xf numFmtId="166" fontId="21" fillId="2" borderId="10" xfId="2" applyFont="1" applyFill="1" applyBorder="1"/>
    <xf numFmtId="166" fontId="7" fillId="0" borderId="11" xfId="2" applyFont="1" applyFill="1" applyBorder="1" applyAlignment="1">
      <alignment horizontal="center"/>
    </xf>
    <xf numFmtId="166" fontId="7" fillId="0" borderId="0" xfId="2" applyFont="1" applyFill="1" applyBorder="1" applyAlignment="1">
      <alignment horizontal="center"/>
    </xf>
    <xf numFmtId="49" fontId="0" fillId="4" borderId="8" xfId="0" applyNumberFormat="1" applyFill="1" applyBorder="1" applyAlignment="1">
      <alignment horizontal="center"/>
    </xf>
    <xf numFmtId="166" fontId="7" fillId="0" borderId="9" xfId="2" applyFont="1" applyFill="1" applyBorder="1" applyAlignment="1"/>
    <xf numFmtId="0" fontId="8" fillId="0" borderId="6" xfId="0" applyFont="1" applyBorder="1"/>
    <xf numFmtId="0" fontId="8" fillId="7" borderId="13" xfId="0" applyFont="1" applyFill="1" applyBorder="1" applyAlignment="1">
      <alignment horizontal="center"/>
    </xf>
    <xf numFmtId="166" fontId="18" fillId="4" borderId="13" xfId="2" applyFont="1" applyFill="1" applyBorder="1" applyAlignment="1">
      <alignment horizontal="center"/>
    </xf>
    <xf numFmtId="0" fontId="8" fillId="4" borderId="14" xfId="0" applyFont="1" applyFill="1" applyBorder="1"/>
    <xf numFmtId="166" fontId="4" fillId="4" borderId="9" xfId="2" applyFont="1" applyFill="1" applyBorder="1"/>
    <xf numFmtId="0" fontId="16" fillId="4" borderId="0" xfId="0" applyFont="1" applyFill="1" applyAlignment="1">
      <alignment horizontal="left"/>
    </xf>
    <xf numFmtId="0" fontId="0" fillId="4" borderId="13" xfId="0" applyFill="1" applyBorder="1"/>
    <xf numFmtId="0" fontId="0" fillId="0" borderId="13" xfId="0" applyBorder="1"/>
    <xf numFmtId="166" fontId="6" fillId="0" borderId="0" xfId="2" applyFont="1" applyFill="1" applyBorder="1"/>
    <xf numFmtId="166" fontId="4" fillId="0" borderId="0" xfId="2" applyFont="1" applyFill="1" applyBorder="1"/>
    <xf numFmtId="0" fontId="6" fillId="8" borderId="10" xfId="0" applyFont="1" applyFill="1" applyBorder="1" applyAlignment="1">
      <alignment horizontal="center"/>
    </xf>
    <xf numFmtId="49" fontId="0" fillId="4" borderId="12" xfId="0" applyNumberFormat="1" applyFill="1" applyBorder="1" applyAlignment="1">
      <alignment horizontal="center"/>
    </xf>
    <xf numFmtId="49" fontId="6" fillId="2" borderId="5" xfId="0" applyNumberFormat="1" applyFont="1" applyFill="1" applyBorder="1" applyAlignment="1">
      <alignment horizontal="center"/>
    </xf>
    <xf numFmtId="0" fontId="19" fillId="0" borderId="0" xfId="0" applyFont="1"/>
    <xf numFmtId="0" fontId="19" fillId="0" borderId="0" xfId="0" applyFont="1" applyAlignment="1">
      <alignment horizontal="right"/>
    </xf>
    <xf numFmtId="0" fontId="6" fillId="0" borderId="0" xfId="0" applyFont="1" applyAlignment="1">
      <alignment horizontal="right"/>
    </xf>
    <xf numFmtId="0" fontId="6" fillId="0" borderId="0" xfId="0" applyFont="1" applyAlignment="1">
      <alignment horizontal="center"/>
    </xf>
    <xf numFmtId="166" fontId="2" fillId="0" borderId="0" xfId="2" applyFill="1" applyBorder="1"/>
    <xf numFmtId="49" fontId="0" fillId="4" borderId="8" xfId="0" applyNumberFormat="1" applyFill="1" applyBorder="1" applyAlignment="1">
      <alignment horizontal="left"/>
    </xf>
    <xf numFmtId="49" fontId="7" fillId="4" borderId="8" xfId="0" applyNumberFormat="1" applyFont="1" applyFill="1" applyBorder="1" applyAlignment="1">
      <alignment horizontal="left"/>
    </xf>
    <xf numFmtId="49" fontId="7" fillId="3" borderId="19" xfId="2" applyNumberFormat="1" applyFont="1" applyFill="1" applyBorder="1" applyAlignment="1" applyProtection="1">
      <alignment horizontal="left"/>
      <protection locked="0"/>
    </xf>
    <xf numFmtId="166" fontId="7" fillId="3" borderId="19" xfId="2" applyFont="1" applyFill="1" applyBorder="1" applyAlignment="1" applyProtection="1">
      <alignment horizontal="right"/>
      <protection locked="0"/>
    </xf>
    <xf numFmtId="17" fontId="7" fillId="3" borderId="19" xfId="2" applyNumberFormat="1" applyFont="1" applyFill="1" applyBorder="1" applyAlignment="1" applyProtection="1">
      <alignment horizontal="center"/>
      <protection locked="0"/>
    </xf>
    <xf numFmtId="10" fontId="7" fillId="3" borderId="19" xfId="4" applyNumberFormat="1" applyFont="1" applyFill="1" applyBorder="1" applyAlignment="1" applyProtection="1">
      <alignment horizontal="center"/>
      <protection locked="0"/>
    </xf>
    <xf numFmtId="1" fontId="7" fillId="3" borderId="19" xfId="2" applyNumberFormat="1" applyFont="1" applyFill="1" applyBorder="1" applyAlignment="1" applyProtection="1">
      <alignment horizontal="center"/>
      <protection locked="0"/>
    </xf>
    <xf numFmtId="49" fontId="7" fillId="3" borderId="19" xfId="0" applyNumberFormat="1" applyFont="1" applyFill="1" applyBorder="1" applyAlignment="1" applyProtection="1">
      <alignment horizontal="left"/>
      <protection locked="0"/>
    </xf>
    <xf numFmtId="17" fontId="7" fillId="3" borderId="19" xfId="0" applyNumberFormat="1" applyFont="1" applyFill="1" applyBorder="1" applyAlignment="1" applyProtection="1">
      <alignment horizontal="center"/>
      <protection locked="0"/>
    </xf>
    <xf numFmtId="0" fontId="0" fillId="4" borderId="0" xfId="0" quotePrefix="1" applyFill="1" applyAlignment="1">
      <alignment horizontal="center"/>
    </xf>
    <xf numFmtId="49" fontId="7" fillId="0" borderId="0" xfId="0" applyNumberFormat="1" applyFont="1"/>
    <xf numFmtId="1" fontId="0" fillId="0" borderId="0" xfId="0" applyNumberFormat="1" applyAlignment="1">
      <alignment horizontal="center" wrapText="1"/>
    </xf>
    <xf numFmtId="0" fontId="0" fillId="0" borderId="0" xfId="0" applyAlignment="1">
      <alignment wrapText="1"/>
    </xf>
    <xf numFmtId="10" fontId="19" fillId="0" borderId="0" xfId="0" applyNumberFormat="1" applyFont="1" applyAlignment="1">
      <alignment horizontal="center"/>
    </xf>
    <xf numFmtId="17" fontId="6" fillId="0" borderId="0" xfId="0" applyNumberFormat="1" applyFont="1" applyAlignment="1">
      <alignment horizontal="center"/>
    </xf>
    <xf numFmtId="10" fontId="6" fillId="0" borderId="0" xfId="0" applyNumberFormat="1" applyFont="1" applyAlignment="1">
      <alignment horizontal="center"/>
    </xf>
    <xf numFmtId="1" fontId="6" fillId="0" borderId="0" xfId="0" applyNumberFormat="1" applyFont="1" applyAlignment="1">
      <alignment horizontal="center"/>
    </xf>
    <xf numFmtId="17" fontId="7" fillId="0" borderId="0" xfId="2" applyNumberFormat="1" applyFont="1" applyFill="1" applyBorder="1" applyAlignment="1">
      <alignment horizontal="center"/>
    </xf>
    <xf numFmtId="10" fontId="7" fillId="0" borderId="0" xfId="4" applyNumberFormat="1" applyFont="1" applyFill="1" applyBorder="1" applyAlignment="1">
      <alignment horizontal="center"/>
    </xf>
    <xf numFmtId="1" fontId="7" fillId="0" borderId="0" xfId="2" applyNumberFormat="1" applyFont="1" applyFill="1" applyBorder="1" applyAlignment="1">
      <alignment horizontal="center"/>
    </xf>
    <xf numFmtId="10" fontId="2" fillId="0" borderId="0" xfId="4" applyNumberFormat="1" applyFill="1" applyBorder="1" applyAlignment="1">
      <alignment horizontal="center"/>
    </xf>
    <xf numFmtId="1" fontId="7" fillId="4" borderId="15" xfId="2" applyNumberFormat="1" applyFont="1" applyFill="1" applyBorder="1" applyAlignment="1" applyProtection="1">
      <alignment horizontal="center" wrapText="1"/>
    </xf>
    <xf numFmtId="1" fontId="7" fillId="4" borderId="16" xfId="2" applyNumberFormat="1" applyFont="1" applyFill="1" applyBorder="1" applyAlignment="1" applyProtection="1">
      <alignment horizontal="center" wrapText="1"/>
    </xf>
    <xf numFmtId="1" fontId="7" fillId="4" borderId="17" xfId="2" applyNumberFormat="1" applyFont="1" applyFill="1" applyBorder="1" applyAlignment="1" applyProtection="1">
      <alignment horizontal="center" wrapText="1"/>
    </xf>
    <xf numFmtId="0" fontId="7" fillId="4" borderId="0" xfId="0" applyFont="1" applyFill="1" applyAlignment="1">
      <alignment horizontal="center"/>
    </xf>
    <xf numFmtId="49" fontId="6" fillId="0" borderId="0" xfId="0" applyNumberFormat="1" applyFont="1" applyAlignment="1">
      <alignment horizontal="center"/>
    </xf>
    <xf numFmtId="17" fontId="7" fillId="0" borderId="0" xfId="0" applyNumberFormat="1" applyFont="1" applyAlignment="1">
      <alignment horizontal="center"/>
    </xf>
    <xf numFmtId="17" fontId="2" fillId="0" borderId="0" xfId="2" applyNumberFormat="1" applyFill="1" applyBorder="1" applyAlignment="1">
      <alignment horizontal="center"/>
    </xf>
    <xf numFmtId="1" fontId="2" fillId="0" borderId="0" xfId="2" applyNumberFormat="1" applyFill="1" applyBorder="1" applyAlignment="1">
      <alignment horizontal="center"/>
    </xf>
    <xf numFmtId="17" fontId="6" fillId="0" borderId="0" xfId="2" applyNumberFormat="1" applyFont="1" applyFill="1" applyBorder="1" applyAlignment="1">
      <alignment horizontal="center"/>
    </xf>
    <xf numFmtId="10" fontId="6" fillId="0" borderId="0" xfId="4" applyNumberFormat="1" applyFont="1" applyFill="1" applyBorder="1" applyAlignment="1">
      <alignment horizontal="center"/>
    </xf>
    <xf numFmtId="1" fontId="6" fillId="0" borderId="0" xfId="2" applyNumberFormat="1" applyFont="1" applyFill="1" applyBorder="1" applyAlignment="1">
      <alignment horizontal="center"/>
    </xf>
    <xf numFmtId="49" fontId="7" fillId="0" borderId="8" xfId="0" applyNumberFormat="1" applyFont="1" applyBorder="1" applyAlignment="1">
      <alignment horizontal="left"/>
    </xf>
    <xf numFmtId="0" fontId="10" fillId="0" borderId="0" xfId="0" applyFont="1"/>
    <xf numFmtId="14" fontId="15" fillId="4" borderId="19" xfId="0" applyNumberFormat="1" applyFont="1" applyFill="1" applyBorder="1"/>
    <xf numFmtId="14" fontId="15" fillId="4" borderId="2" xfId="0" applyNumberFormat="1" applyFont="1" applyFill="1" applyBorder="1" applyAlignment="1">
      <alignment horizontal="right"/>
    </xf>
    <xf numFmtId="14" fontId="15" fillId="4" borderId="19" xfId="0" applyNumberFormat="1" applyFont="1" applyFill="1" applyBorder="1" applyAlignment="1">
      <alignment horizontal="right"/>
    </xf>
    <xf numFmtId="49" fontId="7" fillId="3" borderId="8" xfId="0" applyNumberFormat="1" applyFont="1" applyFill="1" applyBorder="1" applyAlignment="1" applyProtection="1">
      <alignment horizontal="left"/>
      <protection locked="0"/>
    </xf>
    <xf numFmtId="49" fontId="7" fillId="3" borderId="12" xfId="0" applyNumberFormat="1" applyFont="1" applyFill="1" applyBorder="1" applyAlignment="1" applyProtection="1">
      <alignment horizontal="left"/>
      <protection locked="0"/>
    </xf>
    <xf numFmtId="0" fontId="8" fillId="0" borderId="0" xfId="0" applyFont="1"/>
    <xf numFmtId="166" fontId="2" fillId="0" borderId="0" xfId="2" applyFill="1" applyBorder="1" applyAlignment="1">
      <alignment horizontal="center"/>
    </xf>
    <xf numFmtId="0" fontId="0" fillId="0" borderId="9" xfId="0" applyBorder="1"/>
    <xf numFmtId="0" fontId="5" fillId="0" borderId="9" xfId="0" applyFont="1" applyBorder="1"/>
    <xf numFmtId="166" fontId="7" fillId="0" borderId="13" xfId="2" applyFont="1" applyFill="1" applyBorder="1" applyAlignment="1">
      <alignment horizontal="center"/>
    </xf>
    <xf numFmtId="166" fontId="2" fillId="0" borderId="13" xfId="2" applyFont="1" applyFill="1" applyBorder="1" applyAlignment="1">
      <alignment horizontal="center"/>
    </xf>
    <xf numFmtId="0" fontId="0" fillId="0" borderId="14" xfId="0" applyBorder="1"/>
    <xf numFmtId="0" fontId="20" fillId="0" borderId="0" xfId="0" applyFont="1"/>
    <xf numFmtId="49" fontId="20" fillId="0" borderId="2" xfId="2" applyNumberFormat="1" applyFont="1" applyFill="1" applyBorder="1" applyAlignment="1">
      <alignment horizontal="left" wrapText="1"/>
    </xf>
    <xf numFmtId="49" fontId="6" fillId="4" borderId="10" xfId="0" applyNumberFormat="1" applyFont="1" applyFill="1" applyBorder="1"/>
    <xf numFmtId="49" fontId="0" fillId="4" borderId="0" xfId="0" applyNumberFormat="1" applyFill="1" applyAlignment="1">
      <alignment horizontal="center"/>
    </xf>
    <xf numFmtId="49" fontId="7" fillId="0" borderId="0" xfId="2" applyNumberFormat="1" applyFont="1" applyFill="1" applyBorder="1" applyAlignment="1">
      <alignment horizontal="left" vertical="top" wrapText="1" indent="1"/>
    </xf>
    <xf numFmtId="49" fontId="7" fillId="0" borderId="0" xfId="0" applyNumberFormat="1" applyFont="1" applyAlignment="1">
      <alignment horizontal="left" indent="1"/>
    </xf>
    <xf numFmtId="49" fontId="20" fillId="0" borderId="3" xfId="2" applyNumberFormat="1" applyFont="1" applyFill="1" applyBorder="1" applyAlignment="1">
      <alignment horizontal="left" wrapText="1"/>
    </xf>
    <xf numFmtId="49" fontId="7" fillId="0" borderId="10" xfId="0" applyNumberFormat="1" applyFont="1" applyBorder="1" applyAlignment="1">
      <alignment horizontal="left" indent="1"/>
    </xf>
    <xf numFmtId="49" fontId="18" fillId="4" borderId="13" xfId="0" applyNumberFormat="1" applyFont="1" applyFill="1" applyBorder="1" applyAlignment="1">
      <alignment horizontal="center"/>
    </xf>
    <xf numFmtId="49" fontId="0" fillId="0" borderId="0" xfId="0" applyNumberFormat="1" applyAlignment="1">
      <alignment horizontal="center"/>
    </xf>
    <xf numFmtId="49" fontId="0" fillId="0" borderId="0" xfId="0" applyNumberFormat="1" applyAlignment="1">
      <alignment horizontal="left" indent="1"/>
    </xf>
    <xf numFmtId="49" fontId="6" fillId="0" borderId="13" xfId="0" applyNumberFormat="1" applyFont="1" applyBorder="1" applyAlignment="1">
      <alignment horizontal="center"/>
    </xf>
    <xf numFmtId="49" fontId="6" fillId="4" borderId="0" xfId="0" applyNumberFormat="1" applyFont="1" applyFill="1" applyAlignment="1">
      <alignment horizontal="center"/>
    </xf>
    <xf numFmtId="49" fontId="6" fillId="4" borderId="0" xfId="2" applyNumberFormat="1" applyFont="1" applyFill="1" applyBorder="1" applyAlignment="1">
      <alignment horizontal="center" wrapText="1"/>
    </xf>
    <xf numFmtId="49" fontId="0" fillId="4" borderId="0" xfId="0" applyNumberFormat="1" applyFill="1"/>
    <xf numFmtId="0" fontId="12" fillId="0" borderId="9" xfId="0" applyFont="1" applyBorder="1"/>
    <xf numFmtId="0" fontId="6" fillId="0" borderId="9" xfId="0" applyFont="1" applyBorder="1"/>
    <xf numFmtId="0" fontId="14" fillId="0" borderId="9" xfId="0" applyFont="1" applyBorder="1"/>
    <xf numFmtId="0" fontId="20" fillId="0" borderId="9" xfId="0" applyFont="1" applyBorder="1"/>
    <xf numFmtId="166" fontId="2" fillId="0" borderId="9" xfId="2" applyFont="1" applyFill="1" applyBorder="1"/>
    <xf numFmtId="166" fontId="21" fillId="0" borderId="9" xfId="2" applyFont="1" applyFill="1" applyBorder="1"/>
    <xf numFmtId="0" fontId="8" fillId="0" borderId="9" xfId="0" applyFont="1" applyBorder="1"/>
    <xf numFmtId="166" fontId="4" fillId="0" borderId="9" xfId="2" applyFont="1" applyFill="1" applyBorder="1"/>
    <xf numFmtId="0" fontId="20" fillId="0" borderId="3" xfId="0" applyFont="1" applyBorder="1" applyAlignment="1">
      <alignment horizontal="center"/>
    </xf>
    <xf numFmtId="166" fontId="2" fillId="0" borderId="0" xfId="2" applyFont="1" applyFill="1" applyBorder="1" applyAlignment="1">
      <alignment horizontal="center"/>
    </xf>
    <xf numFmtId="49" fontId="7" fillId="0" borderId="0" xfId="2" applyNumberFormat="1" applyFont="1" applyFill="1" applyBorder="1" applyAlignment="1" applyProtection="1">
      <alignment horizontal="left" vertical="top" wrapText="1" indent="1"/>
    </xf>
    <xf numFmtId="49" fontId="6" fillId="0" borderId="10" xfId="0" applyNumberFormat="1" applyFont="1" applyBorder="1" applyAlignment="1">
      <alignment horizontal="left"/>
    </xf>
    <xf numFmtId="0" fontId="12" fillId="0" borderId="0" xfId="0" applyFont="1" applyAlignment="1">
      <alignment horizontal="center"/>
    </xf>
    <xf numFmtId="0" fontId="12" fillId="0" borderId="9" xfId="0" applyFont="1" applyBorder="1" applyAlignment="1">
      <alignment horizontal="center"/>
    </xf>
    <xf numFmtId="49" fontId="20" fillId="0" borderId="3" xfId="0" applyNumberFormat="1" applyFont="1" applyBorder="1" applyAlignment="1">
      <alignment horizontal="center"/>
    </xf>
    <xf numFmtId="49" fontId="20" fillId="0" borderId="3" xfId="0" applyNumberFormat="1" applyFont="1" applyBorder="1" applyAlignment="1">
      <alignment horizontal="left"/>
    </xf>
    <xf numFmtId="49" fontId="20" fillId="0" borderId="10" xfId="2" applyNumberFormat="1" applyFont="1" applyFill="1" applyBorder="1" applyAlignment="1">
      <alignment horizontal="left" wrapText="1"/>
    </xf>
    <xf numFmtId="0" fontId="20" fillId="0" borderId="10" xfId="0" applyFont="1" applyBorder="1" applyAlignment="1">
      <alignment horizontal="center"/>
    </xf>
    <xf numFmtId="49" fontId="5" fillId="0" borderId="0" xfId="0" applyNumberFormat="1" applyFont="1" applyAlignment="1">
      <alignment horizontal="left"/>
    </xf>
    <xf numFmtId="49" fontId="4" fillId="0" borderId="0" xfId="0" applyNumberFormat="1" applyFont="1" applyAlignment="1">
      <alignment horizontal="left"/>
    </xf>
    <xf numFmtId="168" fontId="6" fillId="4" borderId="9" xfId="1" applyNumberFormat="1" applyFont="1" applyFill="1" applyBorder="1" applyAlignment="1">
      <alignment horizontal="center"/>
    </xf>
    <xf numFmtId="168" fontId="7" fillId="4" borderId="9" xfId="1" applyNumberFormat="1" applyFont="1" applyFill="1" applyBorder="1" applyAlignment="1">
      <alignment horizontal="center"/>
    </xf>
    <xf numFmtId="9" fontId="7" fillId="3" borderId="19" xfId="4" applyFont="1" applyFill="1" applyBorder="1" applyAlignment="1" applyProtection="1">
      <alignment horizontal="center"/>
      <protection locked="0"/>
    </xf>
    <xf numFmtId="168" fontId="7" fillId="0" borderId="0" xfId="1" applyNumberFormat="1" applyFont="1" applyFill="1" applyBorder="1" applyAlignment="1">
      <alignment horizontal="center"/>
    </xf>
    <xf numFmtId="166" fontId="6" fillId="0" borderId="19" xfId="2" applyFont="1" applyFill="1" applyBorder="1" applyAlignment="1">
      <alignment horizontal="center"/>
    </xf>
    <xf numFmtId="168" fontId="6" fillId="0" borderId="0" xfId="1" applyNumberFormat="1" applyFont="1" applyFill="1" applyBorder="1" applyAlignment="1">
      <alignment horizontal="center"/>
    </xf>
    <xf numFmtId="49" fontId="6" fillId="0" borderId="8" xfId="2" applyNumberFormat="1" applyFont="1" applyFill="1" applyBorder="1" applyAlignment="1">
      <alignment horizontal="left" vertical="top" wrapText="1"/>
    </xf>
    <xf numFmtId="49" fontId="6" fillId="0" borderId="8" xfId="0" applyNumberFormat="1" applyFont="1" applyBorder="1" applyAlignment="1">
      <alignment horizontal="left" indent="1"/>
    </xf>
    <xf numFmtId="49" fontId="6" fillId="0" borderId="8" xfId="2" applyNumberFormat="1" applyFont="1" applyFill="1" applyBorder="1" applyAlignment="1">
      <alignment vertical="top" wrapText="1"/>
    </xf>
    <xf numFmtId="9" fontId="7" fillId="0" borderId="0" xfId="1" applyNumberFormat="1" applyFont="1" applyFill="1" applyBorder="1" applyAlignment="1">
      <alignment horizontal="center"/>
    </xf>
    <xf numFmtId="9" fontId="7" fillId="0" borderId="0" xfId="1" quotePrefix="1" applyNumberFormat="1" applyFont="1" applyFill="1" applyBorder="1" applyAlignment="1">
      <alignment horizontal="center"/>
    </xf>
    <xf numFmtId="49" fontId="6" fillId="0" borderId="8" xfId="0" applyNumberFormat="1" applyFont="1" applyBorder="1"/>
    <xf numFmtId="9" fontId="6" fillId="0" borderId="0" xfId="4" applyFont="1" applyFill="1" applyBorder="1" applyAlignment="1" applyProtection="1">
      <alignment horizontal="center"/>
    </xf>
    <xf numFmtId="9" fontId="7" fillId="0" borderId="0" xfId="1" applyNumberFormat="1" applyFont="1" applyFill="1" applyBorder="1" applyAlignment="1" applyProtection="1">
      <alignment horizontal="center"/>
    </xf>
    <xf numFmtId="49" fontId="8" fillId="2" borderId="2" xfId="0" applyNumberFormat="1" applyFont="1" applyFill="1" applyBorder="1" applyAlignment="1">
      <alignment horizontal="left"/>
    </xf>
    <xf numFmtId="9" fontId="15" fillId="2" borderId="3" xfId="1" applyNumberFormat="1" applyFont="1" applyFill="1" applyBorder="1" applyAlignment="1">
      <alignment horizontal="center"/>
    </xf>
    <xf numFmtId="168" fontId="15" fillId="2" borderId="3" xfId="1" applyNumberFormat="1" applyFont="1" applyFill="1" applyBorder="1" applyAlignment="1">
      <alignment horizontal="center"/>
    </xf>
    <xf numFmtId="49" fontId="6" fillId="2" borderId="2" xfId="0" applyNumberFormat="1" applyFont="1" applyFill="1" applyBorder="1" applyAlignment="1">
      <alignment horizontal="left"/>
    </xf>
    <xf numFmtId="9" fontId="7" fillId="2" borderId="3" xfId="1" applyNumberFormat="1" applyFont="1" applyFill="1" applyBorder="1" applyAlignment="1">
      <alignment horizontal="center"/>
    </xf>
    <xf numFmtId="9" fontId="7" fillId="2" borderId="3" xfId="1" quotePrefix="1" applyNumberFormat="1" applyFont="1" applyFill="1" applyBorder="1" applyAlignment="1">
      <alignment horizontal="center"/>
    </xf>
    <xf numFmtId="168" fontId="6" fillId="8" borderId="3" xfId="1" applyNumberFormat="1" applyFont="1" applyFill="1" applyBorder="1" applyAlignment="1">
      <alignment horizontal="center"/>
    </xf>
    <xf numFmtId="168" fontId="6" fillId="8" borderId="18" xfId="1" applyNumberFormat="1" applyFont="1" applyFill="1" applyBorder="1" applyAlignment="1">
      <alignment horizontal="center"/>
    </xf>
    <xf numFmtId="168" fontId="6" fillId="2" borderId="3" xfId="1" applyNumberFormat="1" applyFont="1" applyFill="1" applyBorder="1" applyAlignment="1">
      <alignment horizontal="center"/>
    </xf>
    <xf numFmtId="168" fontId="6" fillId="2" borderId="18" xfId="1" applyNumberFormat="1" applyFont="1" applyFill="1" applyBorder="1" applyAlignment="1">
      <alignment horizontal="center"/>
    </xf>
    <xf numFmtId="49" fontId="23" fillId="0" borderId="0" xfId="0" applyNumberFormat="1" applyFont="1" applyAlignment="1">
      <alignment horizontal="left"/>
    </xf>
    <xf numFmtId="0" fontId="15" fillId="0" borderId="0" xfId="0" applyFont="1" applyAlignment="1">
      <alignment horizontal="left"/>
    </xf>
    <xf numFmtId="49" fontId="22" fillId="0" borderId="0" xfId="0" applyNumberFormat="1" applyFont="1" applyAlignment="1">
      <alignment horizontal="left"/>
    </xf>
    <xf numFmtId="0" fontId="0" fillId="0" borderId="10" xfId="0" applyBorder="1"/>
    <xf numFmtId="0" fontId="7" fillId="0" borderId="9" xfId="0" applyFont="1" applyBorder="1"/>
    <xf numFmtId="49" fontId="7" fillId="0" borderId="8" xfId="0" applyNumberFormat="1" applyFont="1" applyBorder="1" applyAlignment="1">
      <alignment horizontal="left" indent="1"/>
    </xf>
    <xf numFmtId="49" fontId="6" fillId="0" borderId="12" xfId="0" applyNumberFormat="1" applyFont="1" applyBorder="1" applyAlignment="1">
      <alignment horizontal="left" indent="1"/>
    </xf>
    <xf numFmtId="0" fontId="6" fillId="2" borderId="2" xfId="0" applyFont="1" applyFill="1" applyBorder="1" applyAlignment="1">
      <alignment horizontal="left"/>
    </xf>
    <xf numFmtId="166" fontId="6" fillId="0" borderId="19" xfId="2" applyFont="1" applyFill="1" applyBorder="1" applyAlignment="1">
      <alignment horizontal="left" vertical="top" wrapText="1"/>
    </xf>
    <xf numFmtId="168" fontId="6" fillId="0" borderId="19" xfId="1" applyNumberFormat="1" applyFont="1" applyFill="1" applyBorder="1" applyAlignment="1">
      <alignment horizontal="center"/>
    </xf>
    <xf numFmtId="0" fontId="6" fillId="0" borderId="19" xfId="1" applyNumberFormat="1" applyFont="1" applyFill="1" applyBorder="1" applyAlignment="1">
      <alignment horizontal="center"/>
    </xf>
    <xf numFmtId="173" fontId="6" fillId="3" borderId="19" xfId="0" applyNumberFormat="1" applyFont="1" applyFill="1" applyBorder="1" applyAlignment="1" applyProtection="1">
      <alignment horizontal="left"/>
      <protection locked="0"/>
    </xf>
    <xf numFmtId="0" fontId="6" fillId="3" borderId="19" xfId="1" applyNumberFormat="1" applyFont="1" applyFill="1" applyBorder="1" applyAlignment="1" applyProtection="1">
      <alignment horizontal="center"/>
      <protection locked="0"/>
    </xf>
    <xf numFmtId="168" fontId="6" fillId="4" borderId="0" xfId="1" applyNumberFormat="1" applyFont="1" applyFill="1" applyBorder="1" applyAlignment="1">
      <alignment horizontal="center" vertical="center"/>
    </xf>
    <xf numFmtId="0" fontId="5" fillId="0" borderId="17" xfId="0" applyFont="1" applyBorder="1" applyAlignment="1">
      <alignment horizontal="center"/>
    </xf>
    <xf numFmtId="166" fontId="2" fillId="4" borderId="9" xfId="2"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49" fontId="6" fillId="2" borderId="12" xfId="0" applyNumberFormat="1" applyFont="1" applyFill="1" applyBorder="1"/>
    <xf numFmtId="0" fontId="6" fillId="8" borderId="11" xfId="0" applyFont="1" applyFill="1" applyBorder="1" applyAlignment="1">
      <alignment horizontal="center"/>
    </xf>
    <xf numFmtId="49" fontId="7" fillId="0" borderId="8" xfId="2" applyNumberFormat="1" applyFont="1" applyFill="1" applyBorder="1" applyAlignment="1">
      <alignment horizontal="right" vertical="top" wrapText="1"/>
    </xf>
    <xf numFmtId="166" fontId="2" fillId="4" borderId="9" xfId="2" applyFont="1" applyFill="1" applyBorder="1" applyAlignment="1">
      <alignment horizontal="center"/>
    </xf>
    <xf numFmtId="49" fontId="7" fillId="0" borderId="8" xfId="0" applyNumberFormat="1" applyFont="1" applyBorder="1" applyAlignment="1">
      <alignment horizontal="right"/>
    </xf>
    <xf numFmtId="49" fontId="6" fillId="2" borderId="2" xfId="2" applyNumberFormat="1" applyFont="1" applyFill="1" applyBorder="1" applyAlignment="1">
      <alignment wrapText="1"/>
    </xf>
    <xf numFmtId="166" fontId="6" fillId="2" borderId="3" xfId="2" applyFont="1" applyFill="1" applyBorder="1" applyAlignment="1">
      <alignment horizontal="center"/>
    </xf>
    <xf numFmtId="49" fontId="4" fillId="2" borderId="12" xfId="0" applyNumberFormat="1" applyFont="1" applyFill="1" applyBorder="1"/>
    <xf numFmtId="166" fontId="4" fillId="2" borderId="3" xfId="2" applyFont="1" applyFill="1" applyBorder="1" applyAlignment="1">
      <alignment horizontal="center"/>
    </xf>
    <xf numFmtId="0" fontId="26" fillId="4" borderId="0" xfId="0" applyFont="1" applyFill="1"/>
    <xf numFmtId="0" fontId="26" fillId="4" borderId="0" xfId="0" quotePrefix="1" applyFont="1" applyFill="1" applyAlignment="1">
      <alignment horizontal="center"/>
    </xf>
    <xf numFmtId="0" fontId="20" fillId="0" borderId="0" xfId="0" applyFont="1" applyAlignment="1">
      <alignment horizontal="center"/>
    </xf>
    <xf numFmtId="166" fontId="20" fillId="0" borderId="0" xfId="2" applyFont="1" applyFill="1" applyBorder="1" applyAlignment="1">
      <alignment horizontal="center"/>
    </xf>
    <xf numFmtId="166" fontId="21" fillId="2" borderId="0" xfId="2" applyFont="1" applyFill="1" applyBorder="1"/>
    <xf numFmtId="49" fontId="27" fillId="0" borderId="0" xfId="2" applyNumberFormat="1" applyFont="1" applyFill="1" applyBorder="1" applyAlignment="1">
      <alignment horizontal="left" wrapText="1"/>
    </xf>
    <xf numFmtId="14" fontId="6" fillId="4" borderId="2" xfId="0" applyNumberFormat="1" applyFont="1" applyFill="1" applyBorder="1"/>
    <xf numFmtId="14" fontId="6" fillId="4" borderId="3" xfId="0" applyNumberFormat="1" applyFont="1" applyFill="1" applyBorder="1"/>
    <xf numFmtId="14" fontId="6" fillId="4" borderId="18" xfId="0" applyNumberFormat="1" applyFont="1" applyFill="1" applyBorder="1"/>
    <xf numFmtId="49" fontId="7" fillId="2" borderId="19" xfId="0" applyNumberFormat="1" applyFont="1" applyFill="1" applyBorder="1" applyAlignment="1">
      <alignment horizontal="left" wrapText="1"/>
    </xf>
    <xf numFmtId="166" fontId="4" fillId="0" borderId="0" xfId="2" applyFont="1" applyFill="1" applyBorder="1" applyProtection="1"/>
    <xf numFmtId="49" fontId="28" fillId="2" borderId="19" xfId="2" applyNumberFormat="1" applyFont="1" applyFill="1" applyBorder="1" applyAlignment="1" applyProtection="1">
      <alignment horizontal="left" vertical="top" wrapText="1"/>
    </xf>
    <xf numFmtId="10" fontId="4" fillId="0" borderId="0" xfId="4" applyNumberFormat="1" applyFont="1" applyFill="1" applyBorder="1" applyAlignment="1" applyProtection="1">
      <alignment horizontal="center"/>
    </xf>
    <xf numFmtId="1" fontId="4" fillId="0" borderId="0" xfId="2" applyNumberFormat="1" applyFont="1" applyFill="1" applyBorder="1" applyAlignment="1" applyProtection="1">
      <alignment horizontal="center"/>
    </xf>
    <xf numFmtId="49" fontId="7" fillId="2" borderId="15" xfId="2" applyNumberFormat="1" applyFont="1" applyFill="1" applyBorder="1" applyAlignment="1" applyProtection="1">
      <alignment horizontal="left" wrapText="1"/>
    </xf>
    <xf numFmtId="49" fontId="7" fillId="2" borderId="18" xfId="0" applyNumberFormat="1" applyFont="1" applyFill="1" applyBorder="1" applyAlignment="1">
      <alignment horizontal="left" wrapText="1"/>
    </xf>
    <xf numFmtId="0" fontId="6" fillId="3" borderId="18" xfId="2" applyNumberFormat="1" applyFont="1" applyFill="1" applyBorder="1" applyAlignment="1" applyProtection="1">
      <alignment horizontal="center"/>
      <protection locked="0"/>
    </xf>
    <xf numFmtId="1" fontId="6" fillId="2" borderId="18" xfId="4" applyNumberFormat="1" applyFont="1" applyFill="1" applyBorder="1" applyAlignment="1" applyProtection="1">
      <alignment horizontal="center"/>
    </xf>
    <xf numFmtId="0" fontId="6" fillId="3" borderId="3" xfId="2" applyNumberFormat="1" applyFont="1" applyFill="1" applyBorder="1" applyAlignment="1" applyProtection="1">
      <alignment horizontal="center"/>
      <protection locked="0"/>
    </xf>
    <xf numFmtId="49" fontId="28" fillId="2" borderId="19" xfId="0" applyNumberFormat="1" applyFont="1" applyFill="1" applyBorder="1" applyAlignment="1">
      <alignment horizontal="left" wrapText="1"/>
    </xf>
    <xf numFmtId="49" fontId="28" fillId="2" borderId="19" xfId="2" applyNumberFormat="1" applyFont="1" applyFill="1" applyBorder="1" applyAlignment="1" applyProtection="1">
      <alignment horizontal="left" wrapText="1"/>
    </xf>
    <xf numFmtId="49" fontId="7" fillId="2" borderId="19" xfId="0" applyNumberFormat="1" applyFont="1" applyFill="1" applyBorder="1" applyAlignment="1">
      <alignment horizontal="center" wrapText="1"/>
    </xf>
    <xf numFmtId="49" fontId="7" fillId="2" borderId="18" xfId="2" applyNumberFormat="1" applyFont="1" applyFill="1" applyBorder="1" applyAlignment="1" applyProtection="1">
      <alignment horizontal="center"/>
    </xf>
    <xf numFmtId="49" fontId="28" fillId="2" borderId="18" xfId="2" applyNumberFormat="1" applyFont="1" applyFill="1" applyBorder="1" applyAlignment="1" applyProtection="1">
      <alignment horizontal="center" wrapText="1"/>
    </xf>
    <xf numFmtId="49" fontId="7" fillId="0" borderId="0" xfId="4" applyNumberFormat="1" applyFont="1" applyFill="1" applyBorder="1" applyAlignment="1" applyProtection="1">
      <alignment horizontal="center"/>
    </xf>
    <xf numFmtId="49" fontId="7" fillId="0" borderId="0" xfId="2" applyNumberFormat="1" applyFont="1" applyFill="1" applyBorder="1" applyAlignment="1" applyProtection="1">
      <alignment horizontal="center"/>
    </xf>
    <xf numFmtId="15" fontId="7" fillId="0" borderId="8" xfId="0" applyNumberFormat="1" applyFont="1" applyBorder="1" applyAlignment="1">
      <alignment horizontal="center"/>
    </xf>
    <xf numFmtId="166" fontId="7" fillId="0" borderId="0" xfId="2" applyFont="1" applyFill="1" applyBorder="1" applyAlignment="1" applyProtection="1">
      <alignment horizontal="center"/>
    </xf>
    <xf numFmtId="17" fontId="7" fillId="0" borderId="9" xfId="2" applyNumberFormat="1" applyFont="1" applyFill="1" applyBorder="1" applyAlignment="1" applyProtection="1">
      <alignment horizontal="center"/>
    </xf>
    <xf numFmtId="10" fontId="7" fillId="0" borderId="0" xfId="4" applyNumberFormat="1" applyFont="1" applyFill="1" applyBorder="1" applyAlignment="1" applyProtection="1">
      <alignment horizontal="center"/>
    </xf>
    <xf numFmtId="1" fontId="7" fillId="0" borderId="0" xfId="2" applyNumberFormat="1" applyFont="1" applyFill="1" applyBorder="1" applyAlignment="1" applyProtection="1">
      <alignment horizontal="center"/>
    </xf>
    <xf numFmtId="166" fontId="7" fillId="0" borderId="0" xfId="2" applyFont="1" applyFill="1" applyBorder="1" applyProtection="1"/>
    <xf numFmtId="10" fontId="2" fillId="0" borderId="0" xfId="4" applyNumberFormat="1" applyFill="1" applyBorder="1" applyAlignment="1" applyProtection="1">
      <alignment horizontal="center"/>
    </xf>
    <xf numFmtId="166" fontId="7" fillId="0" borderId="10" xfId="2" applyFont="1" applyFill="1" applyBorder="1" applyAlignment="1" applyProtection="1">
      <alignment horizontal="center"/>
    </xf>
    <xf numFmtId="17" fontId="7" fillId="0" borderId="11" xfId="2" applyNumberFormat="1" applyFont="1" applyFill="1" applyBorder="1" applyAlignment="1" applyProtection="1">
      <alignment horizontal="center"/>
    </xf>
    <xf numFmtId="0" fontId="6" fillId="4" borderId="3" xfId="2" applyNumberFormat="1" applyFont="1" applyFill="1" applyBorder="1" applyAlignment="1" applyProtection="1">
      <alignment horizontal="center"/>
    </xf>
    <xf numFmtId="0" fontId="29" fillId="0" borderId="0" xfId="3" applyFont="1" applyAlignment="1" applyProtection="1"/>
    <xf numFmtId="49" fontId="17" fillId="0" borderId="0" xfId="2" applyNumberFormat="1" applyFont="1" applyFill="1" applyBorder="1" applyAlignment="1" applyProtection="1">
      <alignment vertical="top" wrapText="1"/>
    </xf>
    <xf numFmtId="165" fontId="5" fillId="0" borderId="0" xfId="2" applyNumberFormat="1" applyFont="1" applyAlignment="1">
      <alignment horizontal="center"/>
    </xf>
    <xf numFmtId="165" fontId="7" fillId="3" borderId="15" xfId="2" applyNumberFormat="1" applyFont="1" applyFill="1" applyBorder="1" applyAlignment="1" applyProtection="1">
      <alignment horizontal="center"/>
      <protection locked="0"/>
    </xf>
    <xf numFmtId="165" fontId="7" fillId="3" borderId="16" xfId="2" applyNumberFormat="1" applyFont="1" applyFill="1" applyBorder="1" applyAlignment="1" applyProtection="1">
      <alignment horizontal="center"/>
      <protection locked="0"/>
    </xf>
    <xf numFmtId="165" fontId="7" fillId="3" borderId="17" xfId="2" applyNumberFormat="1" applyFont="1" applyFill="1" applyBorder="1" applyAlignment="1" applyProtection="1">
      <alignment horizontal="center"/>
      <protection locked="0"/>
    </xf>
    <xf numFmtId="165" fontId="6" fillId="2" borderId="4" xfId="2" applyNumberFormat="1" applyFont="1" applyFill="1" applyBorder="1" applyAlignment="1">
      <alignment horizontal="center"/>
    </xf>
    <xf numFmtId="0" fontId="30" fillId="0" borderId="0" xfId="0" applyFont="1"/>
    <xf numFmtId="0" fontId="2" fillId="0" borderId="0" xfId="0" applyFont="1"/>
    <xf numFmtId="0" fontId="29" fillId="4" borderId="0" xfId="3" applyFont="1" applyFill="1" applyAlignment="1" applyProtection="1"/>
    <xf numFmtId="42" fontId="7" fillId="4" borderId="5" xfId="2" applyNumberFormat="1" applyFont="1" applyFill="1" applyBorder="1" applyAlignment="1" applyProtection="1">
      <alignment horizontal="center"/>
    </xf>
    <xf numFmtId="42" fontId="7" fillId="4" borderId="8" xfId="2" applyNumberFormat="1" applyFont="1" applyFill="1" applyBorder="1" applyAlignment="1" applyProtection="1">
      <alignment horizontal="center"/>
    </xf>
    <xf numFmtId="42" fontId="7" fillId="4" borderId="12" xfId="2" applyNumberFormat="1" applyFont="1" applyFill="1" applyBorder="1" applyAlignment="1" applyProtection="1">
      <alignment horizontal="center"/>
    </xf>
    <xf numFmtId="42" fontId="7" fillId="4" borderId="7" xfId="2" applyNumberFormat="1" applyFont="1" applyFill="1" applyBorder="1" applyAlignment="1" applyProtection="1">
      <alignment horizontal="center"/>
    </xf>
    <xf numFmtId="42" fontId="7" fillId="4" borderId="9" xfId="2" applyNumberFormat="1" applyFont="1" applyFill="1" applyBorder="1" applyAlignment="1" applyProtection="1">
      <alignment horizontal="center"/>
    </xf>
    <xf numFmtId="42" fontId="7" fillId="4" borderId="11" xfId="2" applyNumberFormat="1" applyFont="1" applyFill="1" applyBorder="1" applyAlignment="1" applyProtection="1">
      <alignment horizontal="center"/>
    </xf>
    <xf numFmtId="0" fontId="31" fillId="0" borderId="0" xfId="3" applyFont="1" applyAlignment="1" applyProtection="1"/>
    <xf numFmtId="175" fontId="5" fillId="0" borderId="0" xfId="2" applyNumberFormat="1" applyFont="1" applyAlignment="1">
      <alignment horizontal="center"/>
    </xf>
    <xf numFmtId="175" fontId="5" fillId="0" borderId="0" xfId="2" applyNumberFormat="1" applyFont="1"/>
    <xf numFmtId="175" fontId="5" fillId="2" borderId="0" xfId="2" applyNumberFormat="1" applyFont="1" applyFill="1" applyAlignment="1">
      <alignment horizontal="center"/>
    </xf>
    <xf numFmtId="175" fontId="5" fillId="2" borderId="0" xfId="2" applyNumberFormat="1" applyFont="1" applyFill="1"/>
    <xf numFmtId="175" fontId="7" fillId="3" borderId="19" xfId="2" applyNumberFormat="1" applyFont="1" applyFill="1" applyBorder="1" applyProtection="1">
      <protection locked="0"/>
    </xf>
    <xf numFmtId="175" fontId="5" fillId="4" borderId="3" xfId="2" applyNumberFormat="1" applyFont="1" applyFill="1" applyBorder="1" applyAlignment="1">
      <alignment horizontal="center"/>
    </xf>
    <xf numFmtId="175" fontId="5" fillId="0" borderId="0" xfId="0" applyNumberFormat="1" applyFont="1" applyAlignment="1">
      <alignment horizontal="center"/>
    </xf>
    <xf numFmtId="175" fontId="5" fillId="0" borderId="0" xfId="0" applyNumberFormat="1" applyFont="1"/>
    <xf numFmtId="175" fontId="5" fillId="5" borderId="0" xfId="0" applyNumberFormat="1" applyFont="1" applyFill="1" applyAlignment="1">
      <alignment horizontal="center"/>
    </xf>
    <xf numFmtId="175" fontId="5" fillId="5" borderId="0" xfId="0" applyNumberFormat="1" applyFont="1" applyFill="1"/>
    <xf numFmtId="175" fontId="0" fillId="0" borderId="0" xfId="0" applyNumberFormat="1"/>
    <xf numFmtId="175" fontId="5" fillId="0" borderId="0" xfId="2" applyNumberFormat="1" applyFont="1" applyAlignment="1">
      <alignment horizontal="center" vertical="top" wrapText="1"/>
    </xf>
    <xf numFmtId="175" fontId="5" fillId="0" borderId="6" xfId="0" applyNumberFormat="1" applyFont="1" applyBorder="1"/>
    <xf numFmtId="175" fontId="5" fillId="0" borderId="7" xfId="0" applyNumberFormat="1" applyFont="1" applyBorder="1" applyAlignment="1">
      <alignment horizontal="center"/>
    </xf>
    <xf numFmtId="175" fontId="5" fillId="0" borderId="6" xfId="0" applyNumberFormat="1" applyFont="1" applyBorder="1" applyAlignment="1">
      <alignment horizontal="center"/>
    </xf>
    <xf numFmtId="175" fontId="8" fillId="0" borderId="0" xfId="0" quotePrefix="1" applyNumberFormat="1" applyFont="1" applyAlignment="1">
      <alignment horizontal="center"/>
    </xf>
    <xf numFmtId="175" fontId="5" fillId="0" borderId="11" xfId="0" applyNumberFormat="1" applyFont="1" applyBorder="1" applyAlignment="1">
      <alignment horizontal="center"/>
    </xf>
    <xf numFmtId="175" fontId="5" fillId="0" borderId="10" xfId="0" applyNumberFormat="1" applyFont="1" applyBorder="1"/>
    <xf numFmtId="175" fontId="5" fillId="0" borderId="10" xfId="0" applyNumberFormat="1" applyFont="1" applyBorder="1" applyAlignment="1">
      <alignment horizontal="center"/>
    </xf>
    <xf numFmtId="175" fontId="5" fillId="4" borderId="19" xfId="2" applyNumberFormat="1" applyFont="1" applyFill="1" applyBorder="1"/>
    <xf numFmtId="175" fontId="5" fillId="4" borderId="0" xfId="2" applyNumberFormat="1" applyFont="1" applyFill="1" applyBorder="1" applyAlignment="1">
      <alignment horizontal="center"/>
    </xf>
    <xf numFmtId="175" fontId="5" fillId="4" borderId="0" xfId="2" applyNumberFormat="1" applyFont="1" applyFill="1" applyBorder="1"/>
    <xf numFmtId="175" fontId="5" fillId="0" borderId="22" xfId="2" applyNumberFormat="1" applyFont="1" applyBorder="1"/>
    <xf numFmtId="0" fontId="19" fillId="2" borderId="2" xfId="0" applyFont="1" applyFill="1" applyBorder="1" applyAlignment="1">
      <alignment horizontal="center"/>
    </xf>
    <xf numFmtId="0" fontId="19" fillId="2" borderId="3" xfId="0" applyFont="1" applyFill="1" applyBorder="1" applyAlignment="1">
      <alignment horizontal="center"/>
    </xf>
    <xf numFmtId="0" fontId="19" fillId="2" borderId="18" xfId="0" applyFont="1" applyFill="1" applyBorder="1" applyAlignment="1">
      <alignment horizontal="center"/>
    </xf>
    <xf numFmtId="168" fontId="7" fillId="0" borderId="0" xfId="1" applyNumberFormat="1" applyFont="1" applyAlignment="1">
      <alignment horizontal="center"/>
    </xf>
    <xf numFmtId="168" fontId="6" fillId="4" borderId="0" xfId="1" applyNumberFormat="1" applyFont="1" applyFill="1" applyAlignment="1">
      <alignment horizontal="center"/>
    </xf>
    <xf numFmtId="49" fontId="6" fillId="9" borderId="2" xfId="0" applyNumberFormat="1" applyFont="1" applyFill="1" applyBorder="1" applyAlignment="1">
      <alignment horizontal="left"/>
    </xf>
    <xf numFmtId="49" fontId="6" fillId="9" borderId="3" xfId="2" applyNumberFormat="1" applyFont="1" applyFill="1" applyBorder="1" applyAlignment="1">
      <alignment horizontal="center"/>
    </xf>
    <xf numFmtId="169" fontId="6" fillId="9" borderId="3" xfId="2" applyNumberFormat="1" applyFont="1" applyFill="1" applyBorder="1" applyAlignment="1">
      <alignment horizontal="center"/>
    </xf>
    <xf numFmtId="0" fontId="14" fillId="9" borderId="18" xfId="0" applyFont="1" applyFill="1" applyBorder="1"/>
    <xf numFmtId="168" fontId="6" fillId="0" borderId="0" xfId="1" applyNumberFormat="1" applyFont="1" applyAlignment="1">
      <alignment horizontal="center"/>
    </xf>
    <xf numFmtId="166" fontId="6" fillId="0" borderId="0" xfId="2" applyFont="1"/>
    <xf numFmtId="49" fontId="7" fillId="0" borderId="8" xfId="2" applyNumberFormat="1" applyFont="1" applyBorder="1" applyAlignment="1">
      <alignment horizontal="left" vertical="top" wrapText="1" indent="1"/>
    </xf>
    <xf numFmtId="166" fontId="6" fillId="0" borderId="9" xfId="2" applyFont="1" applyBorder="1"/>
    <xf numFmtId="169" fontId="7" fillId="0" borderId="0" xfId="2" applyNumberFormat="1" applyFont="1" applyAlignment="1">
      <alignment horizontal="center"/>
    </xf>
    <xf numFmtId="49" fontId="6" fillId="0" borderId="8" xfId="2" quotePrefix="1" applyNumberFormat="1" applyFont="1" applyBorder="1" applyAlignment="1">
      <alignment horizontal="left" vertical="top" wrapText="1" indent="1"/>
    </xf>
    <xf numFmtId="166" fontId="7" fillId="0" borderId="9" xfId="2" applyFont="1" applyBorder="1"/>
    <xf numFmtId="9" fontId="7" fillId="0" borderId="0" xfId="1" applyNumberFormat="1" applyFont="1" applyAlignment="1">
      <alignment horizontal="center"/>
    </xf>
    <xf numFmtId="169" fontId="7" fillId="0" borderId="10" xfId="2" applyNumberFormat="1" applyFont="1" applyBorder="1" applyAlignment="1">
      <alignment horizontal="center"/>
    </xf>
    <xf numFmtId="9" fontId="7" fillId="0" borderId="10" xfId="1" applyNumberFormat="1" applyFont="1" applyBorder="1" applyAlignment="1">
      <alignment horizontal="center"/>
    </xf>
    <xf numFmtId="166" fontId="2" fillId="4" borderId="0" xfId="2" applyFill="1"/>
    <xf numFmtId="0" fontId="2" fillId="4" borderId="0" xfId="0" applyFont="1" applyFill="1"/>
    <xf numFmtId="9" fontId="7" fillId="4" borderId="0" xfId="1" applyNumberFormat="1" applyFont="1" applyFill="1" applyAlignment="1">
      <alignment horizontal="center"/>
    </xf>
    <xf numFmtId="9" fontId="7" fillId="4" borderId="0" xfId="1" quotePrefix="1" applyNumberFormat="1" applyFont="1" applyFill="1" applyAlignment="1">
      <alignment horizontal="center"/>
    </xf>
    <xf numFmtId="9" fontId="15" fillId="4" borderId="0" xfId="1" applyNumberFormat="1" applyFont="1" applyFill="1" applyAlignment="1">
      <alignment horizontal="center"/>
    </xf>
    <xf numFmtId="168" fontId="17" fillId="4" borderId="0" xfId="1" applyNumberFormat="1" applyFont="1" applyFill="1" applyAlignment="1">
      <alignment horizontal="center"/>
    </xf>
    <xf numFmtId="168" fontId="7" fillId="4" borderId="0" xfId="1" applyNumberFormat="1" applyFont="1" applyFill="1" applyAlignment="1">
      <alignment horizontal="center"/>
    </xf>
    <xf numFmtId="166" fontId="4" fillId="0" borderId="0" xfId="2" applyFont="1"/>
    <xf numFmtId="49" fontId="6" fillId="4" borderId="0" xfId="2" applyNumberFormat="1" applyFont="1" applyFill="1" applyAlignment="1">
      <alignment horizontal="left" wrapText="1"/>
    </xf>
    <xf numFmtId="168" fontId="6" fillId="7" borderId="0" xfId="1" applyNumberFormat="1" applyFont="1" applyFill="1" applyAlignment="1">
      <alignment horizontal="center"/>
    </xf>
    <xf numFmtId="166" fontId="4" fillId="4" borderId="0" xfId="2" applyFont="1" applyFill="1"/>
    <xf numFmtId="49" fontId="6" fillId="4" borderId="0" xfId="2" applyNumberFormat="1" applyFont="1" applyFill="1" applyAlignment="1">
      <alignment horizontal="left" vertical="top" wrapText="1"/>
    </xf>
    <xf numFmtId="49" fontId="2" fillId="0" borderId="8" xfId="0" applyNumberFormat="1" applyFont="1" applyBorder="1" applyAlignment="1">
      <alignment horizontal="left" indent="1"/>
    </xf>
    <xf numFmtId="49" fontId="7" fillId="0" borderId="8" xfId="0" applyNumberFormat="1" applyFont="1" applyBorder="1" applyAlignment="1" applyProtection="1">
      <alignment horizontal="right"/>
      <protection locked="0"/>
    </xf>
    <xf numFmtId="0" fontId="4" fillId="0" borderId="0" xfId="0" applyFont="1" applyAlignment="1">
      <alignment horizontal="left"/>
    </xf>
    <xf numFmtId="0" fontId="2" fillId="0" borderId="0" xfId="0" applyFont="1" applyAlignment="1">
      <alignment horizontal="center"/>
    </xf>
    <xf numFmtId="166" fontId="2" fillId="4" borderId="2" xfId="2" applyFont="1" applyFill="1" applyBorder="1" applyAlignment="1">
      <alignment horizontal="center" wrapText="1"/>
    </xf>
    <xf numFmtId="175" fontId="2" fillId="0" borderId="7" xfId="0" applyNumberFormat="1" applyFont="1" applyBorder="1" applyAlignment="1">
      <alignment horizontal="center"/>
    </xf>
    <xf numFmtId="175" fontId="2" fillId="0" borderId="11" xfId="0" applyNumberFormat="1" applyFont="1" applyBorder="1" applyAlignment="1">
      <alignment horizontal="center"/>
    </xf>
    <xf numFmtId="175" fontId="5" fillId="0" borderId="19" xfId="2" applyNumberFormat="1" applyFont="1" applyBorder="1" applyAlignment="1">
      <alignment horizontal="center"/>
    </xf>
    <xf numFmtId="175" fontId="5" fillId="4" borderId="24" xfId="2" applyNumberFormat="1" applyFont="1" applyFill="1" applyBorder="1" applyAlignment="1">
      <alignment horizontal="center"/>
    </xf>
    <xf numFmtId="175" fontId="5" fillId="4" borderId="23" xfId="2" applyNumberFormat="1" applyFont="1" applyFill="1" applyBorder="1" applyAlignment="1">
      <alignment horizontal="center"/>
    </xf>
    <xf numFmtId="175" fontId="0" fillId="0" borderId="0" xfId="0" applyNumberFormat="1" applyAlignment="1">
      <alignment horizontal="center"/>
    </xf>
    <xf numFmtId="175" fontId="2" fillId="0" borderId="5" xfId="0" applyNumberFormat="1" applyFont="1" applyBorder="1"/>
    <xf numFmtId="175" fontId="2" fillId="0" borderId="8" xfId="0" applyNumberFormat="1" applyFont="1" applyBorder="1"/>
    <xf numFmtId="175" fontId="2" fillId="6" borderId="12" xfId="0" applyNumberFormat="1" applyFont="1" applyFill="1" applyBorder="1" applyAlignment="1">
      <alignment horizontal="left"/>
    </xf>
    <xf numFmtId="175" fontId="30" fillId="0" borderId="0" xfId="0" applyNumberFormat="1" applyFont="1"/>
    <xf numFmtId="175" fontId="6" fillId="0" borderId="0" xfId="0" applyNumberFormat="1" applyFont="1" applyAlignment="1">
      <alignment horizontal="center"/>
    </xf>
    <xf numFmtId="0" fontId="10" fillId="0" borderId="0" xfId="0" applyFont="1" applyAlignment="1">
      <alignment horizontal="center"/>
    </xf>
    <xf numFmtId="166" fontId="4" fillId="0" borderId="0" xfId="2" applyFont="1" applyAlignment="1">
      <alignment horizontal="center" vertical="top" wrapText="1"/>
    </xf>
    <xf numFmtId="166" fontId="30" fillId="0" borderId="0" xfId="2" applyFont="1" applyAlignment="1">
      <alignment horizontal="center" vertical="top" wrapText="1"/>
    </xf>
    <xf numFmtId="175" fontId="5" fillId="4" borderId="19" xfId="2" applyNumberFormat="1" applyFont="1" applyFill="1" applyBorder="1" applyAlignment="1">
      <alignment horizontal="center"/>
    </xf>
    <xf numFmtId="175" fontId="5" fillId="0" borderId="32" xfId="0" applyNumberFormat="1" applyFont="1" applyBorder="1" applyAlignment="1">
      <alignment horizontal="center"/>
    </xf>
    <xf numFmtId="175" fontId="5" fillId="4" borderId="33" xfId="2" applyNumberFormat="1" applyFont="1" applyFill="1" applyBorder="1" applyAlignment="1">
      <alignment horizontal="center"/>
    </xf>
    <xf numFmtId="175" fontId="5" fillId="4" borderId="34" xfId="2" applyNumberFormat="1" applyFont="1" applyFill="1" applyBorder="1"/>
    <xf numFmtId="175" fontId="5" fillId="0" borderId="22" xfId="2" applyNumberFormat="1" applyFont="1" applyBorder="1" applyAlignment="1">
      <alignment horizontal="center"/>
    </xf>
    <xf numFmtId="175" fontId="5" fillId="4" borderId="15" xfId="2" applyNumberFormat="1" applyFont="1" applyFill="1" applyBorder="1" applyAlignment="1">
      <alignment horizontal="center"/>
    </xf>
    <xf numFmtId="175" fontId="5" fillId="4" borderId="4" xfId="2" applyNumberFormat="1" applyFont="1" applyFill="1" applyBorder="1" applyAlignment="1">
      <alignment horizontal="center"/>
    </xf>
    <xf numFmtId="175" fontId="5" fillId="4" borderId="17" xfId="2" applyNumberFormat="1" applyFont="1" applyFill="1" applyBorder="1" applyAlignment="1">
      <alignment horizontal="center"/>
    </xf>
    <xf numFmtId="175" fontId="5" fillId="0" borderId="4" xfId="2" applyNumberFormat="1" applyFont="1" applyBorder="1" applyAlignment="1">
      <alignment horizontal="center"/>
    </xf>
    <xf numFmtId="0" fontId="5" fillId="5" borderId="0" xfId="0" applyFont="1" applyFill="1" applyAlignment="1">
      <alignment horizontal="center"/>
    </xf>
    <xf numFmtId="175" fontId="5" fillId="4" borderId="35" xfId="2" applyNumberFormat="1" applyFont="1" applyFill="1" applyBorder="1" applyAlignment="1">
      <alignment horizontal="center"/>
    </xf>
    <xf numFmtId="175" fontId="5" fillId="4" borderId="34" xfId="2" applyNumberFormat="1" applyFont="1" applyFill="1" applyBorder="1" applyAlignment="1">
      <alignment horizontal="center"/>
    </xf>
    <xf numFmtId="175" fontId="5" fillId="4" borderId="6" xfId="2" applyNumberFormat="1" applyFont="1" applyFill="1" applyBorder="1" applyAlignment="1">
      <alignment horizontal="center"/>
    </xf>
    <xf numFmtId="175" fontId="5" fillId="4" borderId="36" xfId="2" applyNumberFormat="1" applyFont="1" applyFill="1" applyBorder="1" applyAlignment="1">
      <alignment horizontal="center"/>
    </xf>
    <xf numFmtId="49" fontId="6" fillId="10" borderId="8" xfId="0" applyNumberFormat="1" applyFont="1" applyFill="1" applyBorder="1" applyAlignment="1">
      <alignment horizontal="center"/>
    </xf>
    <xf numFmtId="49" fontId="6" fillId="11" borderId="0" xfId="0" applyNumberFormat="1" applyFont="1" applyFill="1" applyAlignment="1">
      <alignment horizontal="center"/>
    </xf>
    <xf numFmtId="0" fontId="6" fillId="11" borderId="0" xfId="0" applyFont="1" applyFill="1" applyAlignment="1">
      <alignment horizontal="center"/>
    </xf>
    <xf numFmtId="17" fontId="6" fillId="11" borderId="0" xfId="0" applyNumberFormat="1" applyFont="1" applyFill="1" applyAlignment="1">
      <alignment horizontal="center"/>
    </xf>
    <xf numFmtId="10" fontId="6" fillId="11" borderId="0" xfId="0" applyNumberFormat="1" applyFont="1" applyFill="1" applyAlignment="1">
      <alignment horizontal="center"/>
    </xf>
    <xf numFmtId="1" fontId="6" fillId="11" borderId="9" xfId="0" applyNumberFormat="1" applyFont="1" applyFill="1" applyBorder="1" applyAlignment="1">
      <alignment horizontal="center"/>
    </xf>
    <xf numFmtId="49" fontId="6" fillId="10" borderId="12" xfId="0" applyNumberFormat="1" applyFont="1" applyFill="1" applyBorder="1" applyAlignment="1">
      <alignment horizontal="center"/>
    </xf>
    <xf numFmtId="49" fontId="6" fillId="11" borderId="10" xfId="0" applyNumberFormat="1" applyFont="1" applyFill="1" applyBorder="1" applyAlignment="1">
      <alignment horizontal="center"/>
    </xf>
    <xf numFmtId="0" fontId="6" fillId="11" borderId="10" xfId="0" applyFont="1" applyFill="1" applyBorder="1" applyAlignment="1">
      <alignment horizontal="center"/>
    </xf>
    <xf numFmtId="17" fontId="6" fillId="11" borderId="10" xfId="0" applyNumberFormat="1" applyFont="1" applyFill="1" applyBorder="1" applyAlignment="1">
      <alignment horizontal="center"/>
    </xf>
    <xf numFmtId="10" fontId="6" fillId="11" borderId="10" xfId="0" applyNumberFormat="1" applyFont="1" applyFill="1" applyBorder="1" applyAlignment="1">
      <alignment horizontal="center"/>
    </xf>
    <xf numFmtId="1" fontId="6" fillId="11" borderId="11" xfId="0" applyNumberFormat="1" applyFont="1" applyFill="1" applyBorder="1" applyAlignment="1">
      <alignment horizontal="center"/>
    </xf>
    <xf numFmtId="49" fontId="7" fillId="3" borderId="19" xfId="2" applyNumberFormat="1" applyFont="1" applyFill="1" applyBorder="1" applyAlignment="1" applyProtection="1">
      <alignment horizontal="left" vertical="top" wrapText="1"/>
      <protection locked="0"/>
    </xf>
    <xf numFmtId="166" fontId="7" fillId="3" borderId="15" xfId="2" applyFont="1" applyFill="1" applyBorder="1" applyAlignment="1" applyProtection="1">
      <alignment horizontal="right"/>
      <protection locked="0"/>
    </xf>
    <xf numFmtId="49" fontId="6" fillId="10" borderId="2" xfId="2" applyNumberFormat="1" applyFont="1" applyFill="1" applyBorder="1" applyAlignment="1">
      <alignment horizontal="left" wrapText="1"/>
    </xf>
    <xf numFmtId="49" fontId="6" fillId="10" borderId="3" xfId="2" applyNumberFormat="1" applyFont="1" applyFill="1" applyBorder="1" applyAlignment="1">
      <alignment horizontal="left"/>
    </xf>
    <xf numFmtId="166" fontId="6" fillId="10" borderId="20" xfId="2" applyFont="1" applyFill="1" applyBorder="1" applyAlignment="1">
      <alignment horizontal="right"/>
    </xf>
    <xf numFmtId="166" fontId="6" fillId="10" borderId="21" xfId="2" applyFont="1" applyFill="1" applyBorder="1" applyAlignment="1">
      <alignment horizontal="right"/>
    </xf>
    <xf numFmtId="17" fontId="6" fillId="10" borderId="3" xfId="2" applyNumberFormat="1" applyFont="1" applyFill="1" applyBorder="1" applyAlignment="1">
      <alignment horizontal="center"/>
    </xf>
    <xf numFmtId="10" fontId="6" fillId="10" borderId="3" xfId="4" applyNumberFormat="1" applyFont="1" applyFill="1" applyBorder="1" applyAlignment="1">
      <alignment horizontal="center"/>
    </xf>
    <xf numFmtId="1" fontId="6" fillId="10" borderId="18" xfId="2" applyNumberFormat="1" applyFont="1" applyFill="1" applyBorder="1" applyAlignment="1">
      <alignment horizontal="center"/>
    </xf>
    <xf numFmtId="49" fontId="2" fillId="4" borderId="0" xfId="2" applyNumberFormat="1" applyFill="1" applyAlignment="1">
      <alignment horizontal="left"/>
    </xf>
    <xf numFmtId="166" fontId="2" fillId="4" borderId="0" xfId="2" applyFill="1" applyAlignment="1">
      <alignment horizontal="right"/>
    </xf>
    <xf numFmtId="17" fontId="2" fillId="4" borderId="0" xfId="2" applyNumberFormat="1" applyFill="1" applyAlignment="1">
      <alignment horizontal="center"/>
    </xf>
    <xf numFmtId="10" fontId="2" fillId="4" borderId="0" xfId="4" applyNumberFormat="1" applyFill="1" applyAlignment="1">
      <alignment horizontal="center"/>
    </xf>
    <xf numFmtId="166" fontId="6" fillId="10" borderId="3" xfId="2" applyFont="1" applyFill="1" applyBorder="1" applyAlignment="1">
      <alignment horizontal="right"/>
    </xf>
    <xf numFmtId="49" fontId="6" fillId="10" borderId="12" xfId="0" applyNumberFormat="1" applyFont="1" applyFill="1" applyBorder="1" applyAlignment="1">
      <alignment horizontal="left"/>
    </xf>
    <xf numFmtId="49" fontId="7" fillId="10" borderId="10" xfId="2" applyNumberFormat="1" applyFont="1" applyFill="1" applyBorder="1" applyAlignment="1">
      <alignment horizontal="left"/>
    </xf>
    <xf numFmtId="17" fontId="7" fillId="10" borderId="10" xfId="2" applyNumberFormat="1" applyFont="1" applyFill="1" applyBorder="1" applyAlignment="1">
      <alignment horizontal="center"/>
    </xf>
    <xf numFmtId="10" fontId="7" fillId="10" borderId="10" xfId="4" applyNumberFormat="1" applyFont="1" applyFill="1" applyBorder="1" applyAlignment="1">
      <alignment horizontal="center"/>
    </xf>
    <xf numFmtId="1" fontId="7" fillId="10" borderId="11" xfId="2" applyNumberFormat="1" applyFont="1" applyFill="1" applyBorder="1" applyAlignment="1">
      <alignment horizontal="center"/>
    </xf>
    <xf numFmtId="49" fontId="7" fillId="4" borderId="0" xfId="2" applyNumberFormat="1" applyFont="1" applyFill="1" applyAlignment="1">
      <alignment horizontal="left"/>
    </xf>
    <xf numFmtId="166" fontId="7" fillId="4" borderId="0" xfId="2" applyFont="1" applyFill="1" applyAlignment="1">
      <alignment horizontal="right"/>
    </xf>
    <xf numFmtId="17" fontId="7" fillId="4" borderId="0" xfId="2" applyNumberFormat="1" applyFont="1" applyFill="1" applyAlignment="1">
      <alignment horizontal="center"/>
    </xf>
    <xf numFmtId="10" fontId="7" fillId="4" borderId="0" xfId="4" applyNumberFormat="1" applyFont="1" applyFill="1" applyAlignment="1">
      <alignment horizontal="center"/>
    </xf>
    <xf numFmtId="0" fontId="2" fillId="4" borderId="0" xfId="0" applyFont="1" applyFill="1" applyAlignment="1">
      <alignment horizontal="left" vertical="top"/>
    </xf>
    <xf numFmtId="10" fontId="2" fillId="0" borderId="0" xfId="4" applyNumberFormat="1" applyAlignment="1">
      <alignment horizontal="center"/>
    </xf>
    <xf numFmtId="49" fontId="6" fillId="10" borderId="2" xfId="0" applyNumberFormat="1" applyFont="1" applyFill="1" applyBorder="1" applyAlignment="1">
      <alignment horizontal="left"/>
    </xf>
    <xf numFmtId="49" fontId="6" fillId="10" borderId="8" xfId="0" applyNumberFormat="1" applyFont="1" applyFill="1" applyBorder="1" applyAlignment="1">
      <alignment horizontal="left"/>
    </xf>
    <xf numFmtId="49" fontId="6" fillId="12" borderId="5" xfId="0" applyNumberFormat="1" applyFont="1" applyFill="1" applyBorder="1" applyAlignment="1">
      <alignment horizontal="center"/>
    </xf>
    <xf numFmtId="49" fontId="6" fillId="13" borderId="6" xfId="0" applyNumberFormat="1" applyFont="1" applyFill="1" applyBorder="1" applyAlignment="1">
      <alignment horizontal="center"/>
    </xf>
    <xf numFmtId="49" fontId="6" fillId="13" borderId="6" xfId="0" quotePrefix="1" applyNumberFormat="1" applyFont="1" applyFill="1" applyBorder="1" applyAlignment="1">
      <alignment horizontal="center"/>
    </xf>
    <xf numFmtId="49" fontId="6" fillId="13" borderId="7" xfId="0" applyNumberFormat="1" applyFont="1" applyFill="1" applyBorder="1" applyAlignment="1">
      <alignment horizontal="center"/>
    </xf>
    <xf numFmtId="49" fontId="6" fillId="12" borderId="12" xfId="0" applyNumberFormat="1" applyFont="1" applyFill="1" applyBorder="1" applyAlignment="1">
      <alignment horizontal="center"/>
    </xf>
    <xf numFmtId="49" fontId="6" fillId="13" borderId="10" xfId="0" applyNumberFormat="1" applyFont="1" applyFill="1" applyBorder="1" applyAlignment="1">
      <alignment horizontal="center"/>
    </xf>
    <xf numFmtId="49" fontId="6" fillId="13" borderId="10" xfId="0" quotePrefix="1" applyNumberFormat="1" applyFont="1" applyFill="1" applyBorder="1" applyAlignment="1">
      <alignment horizontal="center"/>
    </xf>
    <xf numFmtId="49" fontId="6" fillId="13" borderId="11" xfId="0" applyNumberFormat="1" applyFont="1" applyFill="1" applyBorder="1" applyAlignment="1">
      <alignment horizontal="center"/>
    </xf>
    <xf numFmtId="49" fontId="7" fillId="0" borderId="5" xfId="2" applyNumberFormat="1" applyFont="1" applyBorder="1" applyAlignment="1">
      <alignment horizontal="left" vertical="top" wrapText="1"/>
    </xf>
    <xf numFmtId="166" fontId="7" fillId="3" borderId="15" xfId="2" applyFont="1" applyFill="1" applyBorder="1" applyAlignment="1" applyProtection="1">
      <alignment horizontal="center"/>
      <protection locked="0"/>
    </xf>
    <xf numFmtId="166" fontId="7" fillId="0" borderId="7" xfId="2" applyFont="1" applyBorder="1" applyAlignment="1" applyProtection="1">
      <alignment horizontal="center"/>
      <protection locked="0"/>
    </xf>
    <xf numFmtId="166" fontId="7" fillId="3" borderId="16" xfId="2" applyFont="1" applyFill="1" applyBorder="1" applyAlignment="1" applyProtection="1">
      <alignment horizontal="center"/>
      <protection locked="0"/>
    </xf>
    <xf numFmtId="166" fontId="7" fillId="0" borderId="9" xfId="2" applyFont="1" applyBorder="1" applyAlignment="1" applyProtection="1">
      <alignment horizontal="center"/>
      <protection locked="0"/>
    </xf>
    <xf numFmtId="166" fontId="7" fillId="3" borderId="17" xfId="2" applyFont="1" applyFill="1" applyBorder="1" applyAlignment="1" applyProtection="1">
      <alignment horizontal="center"/>
      <protection locked="0"/>
    </xf>
    <xf numFmtId="166" fontId="7" fillId="0" borderId="11" xfId="2" applyFont="1" applyBorder="1" applyAlignment="1" applyProtection="1">
      <alignment horizontal="center"/>
      <protection locked="0"/>
    </xf>
    <xf numFmtId="166" fontId="2" fillId="4" borderId="0" xfId="2" applyFill="1" applyAlignment="1">
      <alignment horizontal="center"/>
    </xf>
    <xf numFmtId="166" fontId="6" fillId="4" borderId="0" xfId="2" applyFont="1" applyFill="1" applyAlignment="1">
      <alignment horizontal="center"/>
    </xf>
    <xf numFmtId="166" fontId="6" fillId="4" borderId="0" xfId="2" applyFont="1" applyFill="1" applyAlignment="1">
      <alignment horizontal="right"/>
    </xf>
    <xf numFmtId="166" fontId="7" fillId="4" borderId="0" xfId="2" applyFont="1" applyFill="1" applyAlignment="1">
      <alignment horizontal="center"/>
    </xf>
    <xf numFmtId="164" fontId="7" fillId="4" borderId="0" xfId="2" applyNumberFormat="1" applyFont="1" applyFill="1" applyAlignment="1">
      <alignment horizontal="right"/>
    </xf>
    <xf numFmtId="49" fontId="35" fillId="0" borderId="8" xfId="0" applyNumberFormat="1" applyFont="1" applyBorder="1" applyAlignment="1">
      <alignment horizontal="left" vertical="top"/>
    </xf>
    <xf numFmtId="49" fontId="35" fillId="0" borderId="0" xfId="0" applyNumberFormat="1" applyFont="1" applyAlignment="1">
      <alignment horizontal="left" vertical="top"/>
    </xf>
    <xf numFmtId="49" fontId="4" fillId="15" borderId="40" xfId="0" applyNumberFormat="1" applyFont="1" applyFill="1" applyBorder="1" applyAlignment="1">
      <alignment horizontal="left" vertical="top"/>
    </xf>
    <xf numFmtId="168" fontId="4" fillId="0" borderId="0" xfId="1" applyNumberFormat="1" applyFont="1" applyAlignment="1">
      <alignment horizontal="center"/>
    </xf>
    <xf numFmtId="168" fontId="4" fillId="0" borderId="41" xfId="1" applyNumberFormat="1" applyFont="1" applyBorder="1" applyAlignment="1">
      <alignment horizontal="center"/>
    </xf>
    <xf numFmtId="49" fontId="22" fillId="0" borderId="40" xfId="0" applyNumberFormat="1" applyFont="1" applyBorder="1" applyAlignment="1">
      <alignment horizontal="left"/>
    </xf>
    <xf numFmtId="168" fontId="4" fillId="0" borderId="15" xfId="1" applyNumberFormat="1" applyFont="1" applyBorder="1" applyAlignment="1">
      <alignment horizontal="center"/>
    </xf>
    <xf numFmtId="168" fontId="4" fillId="0" borderId="42" xfId="1" applyNumberFormat="1" applyFont="1" applyBorder="1" applyAlignment="1">
      <alignment horizontal="center"/>
    </xf>
    <xf numFmtId="49" fontId="4" fillId="0" borderId="40" xfId="0" applyNumberFormat="1" applyFont="1" applyBorder="1" applyAlignment="1">
      <alignment horizontal="left"/>
    </xf>
    <xf numFmtId="168" fontId="4" fillId="0" borderId="16" xfId="1" applyNumberFormat="1" applyFont="1" applyBorder="1" applyAlignment="1">
      <alignment horizontal="center"/>
    </xf>
    <xf numFmtId="168" fontId="4" fillId="0" borderId="43" xfId="1" applyNumberFormat="1" applyFont="1" applyBorder="1" applyAlignment="1">
      <alignment horizontal="center"/>
    </xf>
    <xf numFmtId="49" fontId="4" fillId="0" borderId="40" xfId="2" applyNumberFormat="1" applyFont="1" applyBorder="1" applyAlignment="1">
      <alignment horizontal="left" vertical="top" wrapText="1"/>
    </xf>
    <xf numFmtId="170" fontId="2" fillId="0" borderId="16" xfId="4" applyNumberFormat="1" applyFont="1" applyBorder="1" applyAlignment="1">
      <alignment horizontal="center"/>
    </xf>
    <xf numFmtId="170" fontId="2" fillId="0" borderId="43" xfId="4" applyNumberFormat="1" applyFont="1" applyBorder="1" applyAlignment="1">
      <alignment horizontal="center"/>
    </xf>
    <xf numFmtId="170" fontId="4" fillId="0" borderId="16" xfId="4" applyNumberFormat="1" applyFont="1" applyBorder="1" applyAlignment="1">
      <alignment horizontal="center"/>
    </xf>
    <xf numFmtId="170" fontId="4" fillId="0" borderId="43" xfId="4" applyNumberFormat="1" applyFont="1" applyBorder="1" applyAlignment="1">
      <alignment horizontal="center"/>
    </xf>
    <xf numFmtId="10" fontId="2" fillId="16" borderId="16" xfId="4" applyNumberFormat="1" applyFont="1" applyFill="1" applyBorder="1" applyAlignment="1" applyProtection="1">
      <alignment horizontal="center"/>
      <protection locked="0"/>
    </xf>
    <xf numFmtId="10" fontId="2" fillId="16" borderId="43" xfId="4" applyNumberFormat="1" applyFont="1" applyFill="1" applyBorder="1" applyAlignment="1" applyProtection="1">
      <alignment horizontal="center"/>
      <protection locked="0"/>
    </xf>
    <xf numFmtId="49" fontId="4" fillId="0" borderId="40" xfId="2" applyNumberFormat="1" applyFont="1" applyBorder="1" applyAlignment="1">
      <alignment horizontal="right" vertical="top" wrapText="1"/>
    </xf>
    <xf numFmtId="10" fontId="2" fillId="0" borderId="17" xfId="4" applyNumberFormat="1" applyFont="1" applyBorder="1" applyAlignment="1">
      <alignment horizontal="center"/>
    </xf>
    <xf numFmtId="10" fontId="2" fillId="0" borderId="44" xfId="4" applyNumberFormat="1" applyFont="1" applyBorder="1" applyAlignment="1">
      <alignment horizontal="center"/>
    </xf>
    <xf numFmtId="170" fontId="2" fillId="0" borderId="0" xfId="4" applyNumberFormat="1" applyFont="1" applyAlignment="1">
      <alignment horizontal="center"/>
    </xf>
    <xf numFmtId="170" fontId="2" fillId="0" borderId="41" xfId="4" applyNumberFormat="1" applyFont="1" applyBorder="1" applyAlignment="1">
      <alignment horizontal="center"/>
    </xf>
    <xf numFmtId="49" fontId="2" fillId="0" borderId="40" xfId="0" applyNumberFormat="1" applyFont="1" applyBorder="1" applyAlignment="1">
      <alignment horizontal="left"/>
    </xf>
    <xf numFmtId="168" fontId="2" fillId="0" borderId="16" xfId="1" applyNumberFormat="1" applyFont="1" applyBorder="1" applyAlignment="1">
      <alignment horizontal="center"/>
    </xf>
    <xf numFmtId="168" fontId="2" fillId="0" borderId="43" xfId="1" applyNumberFormat="1" applyFont="1" applyBorder="1" applyAlignment="1">
      <alignment horizontal="center"/>
    </xf>
    <xf numFmtId="49" fontId="4" fillId="0" borderId="40" xfId="0" applyNumberFormat="1" applyFont="1" applyBorder="1"/>
    <xf numFmtId="49" fontId="4" fillId="0" borderId="40" xfId="2" applyNumberFormat="1" applyFont="1" applyBorder="1" applyAlignment="1">
      <alignment vertical="top" wrapText="1"/>
    </xf>
    <xf numFmtId="170" fontId="2" fillId="0" borderId="17" xfId="4" applyNumberFormat="1" applyFont="1" applyBorder="1" applyAlignment="1">
      <alignment horizontal="center"/>
    </xf>
    <xf numFmtId="170" fontId="2" fillId="0" borderId="44" xfId="4" applyNumberFormat="1" applyFont="1" applyBorder="1" applyAlignment="1">
      <alignment horizontal="center"/>
    </xf>
    <xf numFmtId="170" fontId="2" fillId="0" borderId="19" xfId="4" applyNumberFormat="1" applyFont="1" applyBorder="1" applyAlignment="1">
      <alignment horizontal="center"/>
    </xf>
    <xf numFmtId="170" fontId="2" fillId="0" borderId="45" xfId="4" applyNumberFormat="1" applyFont="1" applyBorder="1" applyAlignment="1">
      <alignment horizontal="center"/>
    </xf>
    <xf numFmtId="0" fontId="6" fillId="0" borderId="0" xfId="0" applyFont="1" applyAlignment="1">
      <alignment horizontal="left"/>
    </xf>
    <xf numFmtId="49" fontId="4" fillId="15" borderId="40" xfId="0" applyNumberFormat="1" applyFont="1" applyFill="1" applyBorder="1" applyAlignment="1">
      <alignment horizontal="left"/>
    </xf>
    <xf numFmtId="10" fontId="2" fillId="0" borderId="0" xfId="4" applyNumberFormat="1" applyFont="1" applyAlignment="1">
      <alignment horizontal="center"/>
    </xf>
    <xf numFmtId="10" fontId="2" fillId="0" borderId="41" xfId="4" applyNumberFormat="1" applyFont="1" applyBorder="1" applyAlignment="1">
      <alignment horizontal="center"/>
    </xf>
    <xf numFmtId="166" fontId="6" fillId="0" borderId="0" xfId="2" applyFont="1" applyAlignment="1">
      <alignment horizontal="left" wrapText="1"/>
    </xf>
    <xf numFmtId="168" fontId="4" fillId="15" borderId="0" xfId="1" applyNumberFormat="1" applyFont="1" applyFill="1" applyAlignment="1">
      <alignment horizontal="center"/>
    </xf>
    <xf numFmtId="168" fontId="14" fillId="0" borderId="0" xfId="1" applyNumberFormat="1" applyFont="1" applyAlignment="1">
      <alignment horizontal="center" wrapText="1"/>
    </xf>
    <xf numFmtId="168" fontId="14" fillId="15" borderId="0" xfId="1" applyNumberFormat="1" applyFont="1" applyFill="1" applyAlignment="1">
      <alignment wrapText="1"/>
    </xf>
    <xf numFmtId="168" fontId="14" fillId="15" borderId="0" xfId="1" applyNumberFormat="1" applyFont="1" applyFill="1" applyAlignment="1">
      <alignment horizontal="center" wrapText="1"/>
    </xf>
    <xf numFmtId="0" fontId="41" fillId="0" borderId="0" xfId="5" applyFont="1"/>
    <xf numFmtId="0" fontId="1" fillId="0" borderId="0" xfId="5"/>
    <xf numFmtId="0" fontId="43" fillId="0" borderId="0" xfId="5" applyFont="1" applyAlignment="1">
      <alignment vertical="center"/>
    </xf>
    <xf numFmtId="0" fontId="45" fillId="0" borderId="0" xfId="5" applyFont="1" applyAlignment="1">
      <alignment vertical="center"/>
    </xf>
    <xf numFmtId="0" fontId="46" fillId="0" borderId="0" xfId="5" applyFont="1" applyAlignment="1">
      <alignment vertical="center"/>
    </xf>
    <xf numFmtId="0" fontId="46" fillId="18" borderId="19" xfId="5" applyFont="1" applyFill="1" applyBorder="1" applyAlignment="1">
      <alignment horizontal="center" vertical="center" wrapText="1"/>
    </xf>
    <xf numFmtId="0" fontId="46" fillId="0" borderId="19" xfId="5" applyFont="1" applyBorder="1" applyAlignment="1">
      <alignment vertical="center"/>
    </xf>
    <xf numFmtId="0" fontId="46" fillId="18" borderId="19" xfId="5" applyFont="1" applyFill="1" applyBorder="1" applyAlignment="1" applyProtection="1">
      <alignment vertical="center"/>
      <protection locked="0"/>
    </xf>
    <xf numFmtId="0" fontId="46" fillId="18" borderId="19" xfId="5" applyFont="1" applyFill="1" applyBorder="1" applyAlignment="1" applyProtection="1">
      <alignment vertical="center" wrapText="1"/>
      <protection locked="0"/>
    </xf>
    <xf numFmtId="0" fontId="43" fillId="0" borderId="10" xfId="5" applyFont="1" applyBorder="1" applyAlignment="1" applyProtection="1">
      <alignment horizontal="center" vertical="center"/>
      <protection locked="0"/>
    </xf>
    <xf numFmtId="0" fontId="43" fillId="0" borderId="0" xfId="5" applyFont="1" applyAlignment="1" applyProtection="1">
      <alignment vertical="center"/>
      <protection locked="0"/>
    </xf>
    <xf numFmtId="0" fontId="43" fillId="0" borderId="3" xfId="5" applyFont="1" applyBorder="1" applyAlignment="1" applyProtection="1">
      <alignment horizontal="center" vertical="center"/>
      <protection locked="0"/>
    </xf>
    <xf numFmtId="0" fontId="10" fillId="0" borderId="0" xfId="0" applyFont="1" applyAlignment="1">
      <alignment horizontal="center"/>
    </xf>
    <xf numFmtId="0" fontId="12" fillId="2" borderId="5" xfId="0" applyFont="1" applyFill="1" applyBorder="1" applyAlignment="1">
      <alignment horizontal="center"/>
    </xf>
    <xf numFmtId="0" fontId="12" fillId="2" borderId="6" xfId="0" applyFont="1" applyFill="1" applyBorder="1" applyAlignment="1">
      <alignment horizontal="center"/>
    </xf>
    <xf numFmtId="0" fontId="12" fillId="2" borderId="7" xfId="0" applyFont="1" applyFill="1" applyBorder="1" applyAlignment="1">
      <alignment horizontal="center"/>
    </xf>
    <xf numFmtId="171" fontId="8" fillId="3" borderId="19" xfId="0" applyNumberFormat="1" applyFont="1" applyFill="1" applyBorder="1" applyAlignment="1" applyProtection="1">
      <alignment horizontal="center"/>
      <protection locked="0"/>
    </xf>
    <xf numFmtId="0" fontId="32" fillId="0" borderId="0" xfId="0" applyFont="1" applyAlignment="1">
      <alignment horizontal="center"/>
    </xf>
    <xf numFmtId="0" fontId="19" fillId="10" borderId="2" xfId="0" applyFont="1" applyFill="1" applyBorder="1" applyAlignment="1">
      <alignment horizontal="center"/>
    </xf>
    <xf numFmtId="0" fontId="19" fillId="10" borderId="3" xfId="0" applyFont="1" applyFill="1" applyBorder="1" applyAlignment="1">
      <alignment horizontal="center"/>
    </xf>
    <xf numFmtId="0" fontId="19" fillId="10" borderId="18" xfId="0" applyFont="1" applyFill="1" applyBorder="1" applyAlignment="1">
      <alignment horizontal="center"/>
    </xf>
    <xf numFmtId="49" fontId="15" fillId="3" borderId="2" xfId="0" applyNumberFormat="1" applyFont="1" applyFill="1" applyBorder="1" applyAlignment="1" applyProtection="1">
      <alignment horizontal="left" vertical="top"/>
      <protection locked="0"/>
    </xf>
    <xf numFmtId="49" fontId="15" fillId="3" borderId="3" xfId="0" applyNumberFormat="1" applyFont="1" applyFill="1" applyBorder="1" applyAlignment="1" applyProtection="1">
      <alignment horizontal="left" vertical="top"/>
      <protection locked="0"/>
    </xf>
    <xf numFmtId="49" fontId="15" fillId="3" borderId="18" xfId="0" applyNumberFormat="1" applyFont="1" applyFill="1" applyBorder="1" applyAlignment="1" applyProtection="1">
      <alignment horizontal="left" vertical="top"/>
      <protection locked="0"/>
    </xf>
    <xf numFmtId="0" fontId="19" fillId="12" borderId="5" xfId="0" applyFont="1" applyFill="1" applyBorder="1" applyAlignment="1">
      <alignment horizontal="center"/>
    </xf>
    <xf numFmtId="0" fontId="19" fillId="12" borderId="6" xfId="0" applyFont="1" applyFill="1" applyBorder="1" applyAlignment="1">
      <alignment horizontal="center"/>
    </xf>
    <xf numFmtId="0" fontId="19" fillId="12" borderId="7" xfId="0" applyFont="1" applyFill="1" applyBorder="1" applyAlignment="1">
      <alignment horizontal="center"/>
    </xf>
    <xf numFmtId="49" fontId="8" fillId="3" borderId="2" xfId="0" applyNumberFormat="1" applyFont="1" applyFill="1" applyBorder="1" applyAlignment="1" applyProtection="1">
      <alignment horizontal="center"/>
      <protection locked="0"/>
    </xf>
    <xf numFmtId="49" fontId="8" fillId="3" borderId="3" xfId="0" applyNumberFormat="1" applyFont="1" applyFill="1" applyBorder="1" applyAlignment="1" applyProtection="1">
      <alignment horizontal="center"/>
      <protection locked="0"/>
    </xf>
    <xf numFmtId="49" fontId="8" fillId="3" borderId="18" xfId="0" applyNumberFormat="1" applyFont="1" applyFill="1" applyBorder="1" applyAlignment="1" applyProtection="1">
      <alignment horizontal="center"/>
      <protection locked="0"/>
    </xf>
    <xf numFmtId="49" fontId="8" fillId="0" borderId="8" xfId="0" applyNumberFormat="1" applyFont="1" applyBorder="1" applyAlignment="1">
      <alignment horizontal="left" indent="1"/>
    </xf>
    <xf numFmtId="49" fontId="8" fillId="0" borderId="0" xfId="0" applyNumberFormat="1" applyFont="1" applyAlignment="1">
      <alignment horizontal="left" indent="1"/>
    </xf>
    <xf numFmtId="49" fontId="8" fillId="0" borderId="25" xfId="0" applyNumberFormat="1" applyFont="1" applyBorder="1" applyAlignment="1">
      <alignment horizontal="left" indent="1"/>
    </xf>
    <xf numFmtId="49" fontId="8" fillId="0" borderId="26" xfId="0" applyNumberFormat="1" applyFont="1" applyBorder="1" applyAlignment="1">
      <alignment horizontal="left" indent="1"/>
    </xf>
    <xf numFmtId="49" fontId="8" fillId="0" borderId="27" xfId="0" applyNumberFormat="1" applyFont="1" applyBorder="1" applyAlignment="1">
      <alignment horizontal="left" indent="1"/>
    </xf>
    <xf numFmtId="49" fontId="8" fillId="0" borderId="28" xfId="0" applyNumberFormat="1" applyFont="1" applyBorder="1" applyAlignment="1">
      <alignment horizontal="left" indent="1"/>
    </xf>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18" xfId="0" applyFont="1" applyFill="1" applyBorder="1" applyAlignment="1">
      <alignment horizontal="center"/>
    </xf>
    <xf numFmtId="49" fontId="8" fillId="2" borderId="29" xfId="0" applyNumberFormat="1" applyFont="1" applyFill="1" applyBorder="1" applyAlignment="1">
      <alignment horizontal="center"/>
    </xf>
    <xf numFmtId="49" fontId="8" fillId="2" borderId="30" xfId="0" applyNumberFormat="1" applyFont="1" applyFill="1" applyBorder="1" applyAlignment="1">
      <alignment horizontal="center"/>
    </xf>
    <xf numFmtId="49" fontId="8" fillId="2" borderId="31" xfId="0" applyNumberFormat="1" applyFont="1" applyFill="1" applyBorder="1" applyAlignment="1">
      <alignment horizontal="center"/>
    </xf>
    <xf numFmtId="49" fontId="20" fillId="0" borderId="2" xfId="0" applyNumberFormat="1" applyFont="1" applyBorder="1" applyAlignment="1">
      <alignment horizontal="left"/>
    </xf>
    <xf numFmtId="49" fontId="20" fillId="0" borderId="3" xfId="0" applyNumberFormat="1" applyFont="1" applyBorder="1" applyAlignment="1">
      <alignment horizontal="left"/>
    </xf>
    <xf numFmtId="0" fontId="40" fillId="0" borderId="46" xfId="0" applyFont="1" applyBorder="1" applyAlignment="1">
      <alignment horizontal="left" vertical="top" wrapText="1"/>
    </xf>
    <xf numFmtId="0" fontId="40" fillId="0" borderId="47" xfId="0" applyFont="1" applyBorder="1" applyAlignment="1">
      <alignment horizontal="left" vertical="top" wrapText="1"/>
    </xf>
    <xf numFmtId="0" fontId="40" fillId="0" borderId="48" xfId="0" applyFont="1" applyBorder="1" applyAlignment="1">
      <alignment horizontal="left" vertical="top" wrapText="1"/>
    </xf>
    <xf numFmtId="0" fontId="17" fillId="0" borderId="49" xfId="0" applyFont="1" applyBorder="1" applyAlignment="1">
      <alignment horizontal="left" vertical="top" wrapText="1"/>
    </xf>
    <xf numFmtId="0" fontId="17" fillId="0" borderId="19" xfId="0" applyFont="1" applyBorder="1" applyAlignment="1">
      <alignment horizontal="left" vertical="top" wrapText="1"/>
    </xf>
    <xf numFmtId="0" fontId="17" fillId="0" borderId="50" xfId="0" applyFont="1" applyBorder="1" applyAlignment="1">
      <alignment horizontal="left" vertical="top" wrapText="1"/>
    </xf>
    <xf numFmtId="0" fontId="17" fillId="0" borderId="51" xfId="0" applyFont="1" applyBorder="1" applyAlignment="1">
      <alignment horizontal="left" vertical="top" wrapText="1"/>
    </xf>
    <xf numFmtId="0" fontId="17" fillId="0" borderId="52" xfId="0" applyFont="1" applyBorder="1" applyAlignment="1">
      <alignment horizontal="left" vertical="top" wrapText="1"/>
    </xf>
    <xf numFmtId="0" fontId="17" fillId="0" borderId="53" xfId="0" applyFont="1" applyBorder="1" applyAlignment="1">
      <alignment horizontal="left" vertical="top" wrapText="1"/>
    </xf>
    <xf numFmtId="49" fontId="22" fillId="0" borderId="40" xfId="0" applyNumberFormat="1" applyFont="1" applyBorder="1" applyAlignment="1">
      <alignment horizontal="center"/>
    </xf>
    <xf numFmtId="49" fontId="22" fillId="0" borderId="0" xfId="0" applyNumberFormat="1" applyFont="1" applyAlignment="1">
      <alignment horizontal="center"/>
    </xf>
    <xf numFmtId="49" fontId="22" fillId="0" borderId="41" xfId="0" applyNumberFormat="1" applyFont="1" applyBorder="1" applyAlignment="1">
      <alignment horizontal="center"/>
    </xf>
    <xf numFmtId="49" fontId="11" fillId="14" borderId="54" xfId="0" applyNumberFormat="1" applyFont="1" applyFill="1" applyBorder="1" applyAlignment="1">
      <alignment horizontal="left"/>
    </xf>
    <xf numFmtId="49" fontId="11" fillId="14" borderId="55" xfId="0" applyNumberFormat="1" applyFont="1" applyFill="1" applyBorder="1" applyAlignment="1">
      <alignment horizontal="left"/>
    </xf>
    <xf numFmtId="49" fontId="11" fillId="14" borderId="56" xfId="0" applyNumberFormat="1" applyFont="1" applyFill="1" applyBorder="1" applyAlignment="1">
      <alignment horizontal="left"/>
    </xf>
    <xf numFmtId="0" fontId="0" fillId="0" borderId="0" xfId="0" applyAlignment="1">
      <alignment horizontal="center"/>
    </xf>
    <xf numFmtId="0" fontId="10" fillId="0" borderId="0" xfId="0" applyFont="1" applyAlignment="1">
      <alignment horizontal="center" wrapText="1"/>
    </xf>
    <xf numFmtId="0" fontId="28" fillId="0" borderId="37"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49" fontId="11" fillId="14" borderId="40" xfId="0" applyNumberFormat="1" applyFont="1" applyFill="1" applyBorder="1" applyAlignment="1">
      <alignment horizontal="left"/>
    </xf>
    <xf numFmtId="49" fontId="11" fillId="14" borderId="0" xfId="0" applyNumberFormat="1" applyFont="1" applyFill="1" applyAlignment="1">
      <alignment horizontal="left"/>
    </xf>
    <xf numFmtId="49" fontId="11" fillId="14" borderId="41" xfId="0" applyNumberFormat="1" applyFont="1" applyFill="1" applyBorder="1" applyAlignment="1">
      <alignment horizontal="left"/>
    </xf>
    <xf numFmtId="49" fontId="22" fillId="0" borderId="40" xfId="0" applyNumberFormat="1" applyFont="1" applyBorder="1" applyAlignment="1">
      <alignment horizontal="left" vertical="top"/>
    </xf>
    <xf numFmtId="49" fontId="22" fillId="0" borderId="0" xfId="0" applyNumberFormat="1" applyFont="1" applyAlignment="1">
      <alignment horizontal="left" vertical="top"/>
    </xf>
    <xf numFmtId="49" fontId="22" fillId="0" borderId="41" xfId="0" applyNumberFormat="1" applyFont="1" applyBorder="1" applyAlignment="1">
      <alignment horizontal="left" vertical="top"/>
    </xf>
    <xf numFmtId="49" fontId="12" fillId="2" borderId="2" xfId="0" applyNumberFormat="1" applyFont="1" applyFill="1" applyBorder="1" applyAlignment="1">
      <alignment horizontal="center"/>
    </xf>
    <xf numFmtId="49" fontId="12" fillId="2" borderId="3" xfId="0" applyNumberFormat="1" applyFont="1" applyFill="1" applyBorder="1" applyAlignment="1">
      <alignment horizontal="center"/>
    </xf>
    <xf numFmtId="49" fontId="12" fillId="2" borderId="18" xfId="0" applyNumberFormat="1" applyFont="1" applyFill="1" applyBorder="1" applyAlignment="1">
      <alignment horizontal="center"/>
    </xf>
    <xf numFmtId="49" fontId="6" fillId="2" borderId="2" xfId="0" applyNumberFormat="1" applyFont="1" applyFill="1" applyBorder="1" applyAlignment="1">
      <alignment horizontal="right"/>
    </xf>
    <xf numFmtId="49" fontId="6" fillId="2" borderId="3" xfId="0" applyNumberFormat="1" applyFont="1" applyFill="1" applyBorder="1" applyAlignment="1">
      <alignment horizontal="right"/>
    </xf>
    <xf numFmtId="0" fontId="42" fillId="17" borderId="0" xfId="5" applyFont="1" applyFill="1" applyAlignment="1">
      <alignment horizontal="center" vertical="center"/>
    </xf>
    <xf numFmtId="175" fontId="44" fillId="0" borderId="2" xfId="5" applyNumberFormat="1" applyFont="1" applyBorder="1" applyAlignment="1" applyProtection="1">
      <alignment horizontal="left" vertical="center"/>
      <protection locked="0"/>
    </xf>
    <xf numFmtId="175" fontId="44" fillId="0" borderId="18" xfId="5" applyNumberFormat="1" applyFont="1" applyBorder="1" applyAlignment="1" applyProtection="1">
      <alignment horizontal="left" vertical="center"/>
      <protection locked="0"/>
    </xf>
    <xf numFmtId="0" fontId="41" fillId="0" borderId="0" xfId="5" applyFont="1" applyAlignment="1">
      <alignment horizontal="left" vertical="top" wrapText="1"/>
    </xf>
    <xf numFmtId="49" fontId="7" fillId="2" borderId="2" xfId="2" applyNumberFormat="1" applyFont="1" applyFill="1" applyBorder="1" applyAlignment="1" applyProtection="1">
      <alignment horizontal="center"/>
    </xf>
    <xf numFmtId="49" fontId="7" fillId="2" borderId="18" xfId="2" applyNumberFormat="1" applyFont="1" applyFill="1" applyBorder="1" applyAlignment="1" applyProtection="1">
      <alignment horizontal="center"/>
    </xf>
    <xf numFmtId="42" fontId="6" fillId="3" borderId="19" xfId="2" applyNumberFormat="1" applyFont="1" applyFill="1" applyBorder="1" applyAlignment="1" applyProtection="1">
      <alignment horizontal="center"/>
      <protection locked="0"/>
    </xf>
    <xf numFmtId="0" fontId="6" fillId="3" borderId="2" xfId="0" applyFont="1" applyFill="1" applyBorder="1" applyAlignment="1">
      <alignment horizontal="center"/>
    </xf>
    <xf numFmtId="0" fontId="6" fillId="3" borderId="18" xfId="0" applyFont="1" applyFill="1" applyBorder="1" applyAlignment="1">
      <alignment horizontal="center"/>
    </xf>
    <xf numFmtId="1" fontId="20" fillId="0" borderId="2" xfId="0" applyNumberFormat="1" applyFont="1" applyBorder="1" applyAlignment="1">
      <alignment horizontal="center"/>
    </xf>
    <xf numFmtId="1" fontId="20" fillId="0" borderId="18" xfId="0" applyNumberFormat="1" applyFont="1" applyBorder="1" applyAlignment="1">
      <alignment horizontal="center"/>
    </xf>
    <xf numFmtId="174" fontId="6" fillId="3" borderId="2" xfId="2" applyNumberFormat="1" applyFont="1" applyFill="1" applyBorder="1" applyAlignment="1" applyProtection="1">
      <alignment horizontal="center"/>
      <protection locked="0"/>
    </xf>
    <xf numFmtId="174" fontId="6" fillId="3" borderId="18" xfId="2" applyNumberFormat="1" applyFont="1" applyFill="1" applyBorder="1" applyAlignment="1" applyProtection="1">
      <alignment horizontal="center"/>
      <protection locked="0"/>
    </xf>
    <xf numFmtId="172" fontId="6" fillId="3" borderId="2" xfId="4" applyNumberFormat="1" applyFont="1" applyFill="1" applyBorder="1" applyAlignment="1" applyProtection="1">
      <alignment horizontal="center"/>
      <protection locked="0"/>
    </xf>
    <xf numFmtId="172" fontId="6" fillId="3" borderId="18" xfId="4" applyNumberFormat="1" applyFont="1" applyFill="1" applyBorder="1" applyAlignment="1" applyProtection="1">
      <alignment horizontal="center"/>
      <protection locked="0"/>
    </xf>
    <xf numFmtId="0" fontId="19" fillId="2" borderId="2" xfId="0" applyFont="1" applyFill="1" applyBorder="1" applyAlignment="1">
      <alignment horizontal="center"/>
    </xf>
    <xf numFmtId="0" fontId="19" fillId="2" borderId="3" xfId="0" applyFont="1" applyFill="1" applyBorder="1" applyAlignment="1">
      <alignment horizontal="center"/>
    </xf>
    <xf numFmtId="0" fontId="19" fillId="2" borderId="18" xfId="0" applyFont="1" applyFill="1" applyBorder="1" applyAlignment="1">
      <alignment horizontal="center"/>
    </xf>
    <xf numFmtId="49" fontId="6" fillId="3" borderId="2" xfId="2" applyNumberFormat="1" applyFont="1" applyFill="1" applyBorder="1" applyAlignment="1" applyProtection="1">
      <alignment horizontal="center" vertical="top" wrapText="1"/>
      <protection locked="0"/>
    </xf>
    <xf numFmtId="49" fontId="6" fillId="3" borderId="3" xfId="2" applyNumberFormat="1" applyFont="1" applyFill="1" applyBorder="1" applyAlignment="1" applyProtection="1">
      <alignment horizontal="center" vertical="top" wrapText="1"/>
      <protection locked="0"/>
    </xf>
    <xf numFmtId="49" fontId="6" fillId="3" borderId="18" xfId="2" applyNumberFormat="1" applyFont="1" applyFill="1" applyBorder="1" applyAlignment="1" applyProtection="1">
      <alignment horizontal="center" vertical="top" wrapText="1"/>
      <protection locked="0"/>
    </xf>
    <xf numFmtId="49" fontId="6" fillId="3" borderId="19" xfId="2" applyNumberFormat="1" applyFont="1" applyFill="1" applyBorder="1" applyAlignment="1" applyProtection="1">
      <alignment horizontal="center"/>
      <protection locked="0"/>
    </xf>
    <xf numFmtId="166" fontId="6" fillId="3" borderId="2" xfId="2" applyFont="1" applyFill="1" applyBorder="1" applyAlignment="1" applyProtection="1">
      <alignment horizontal="center"/>
      <protection locked="0"/>
    </xf>
    <xf numFmtId="166" fontId="6" fillId="3" borderId="18" xfId="2" applyFont="1" applyFill="1" applyBorder="1" applyAlignment="1" applyProtection="1">
      <alignment horizontal="center"/>
      <protection locked="0"/>
    </xf>
    <xf numFmtId="42" fontId="6" fillId="4" borderId="2" xfId="2" applyNumberFormat="1" applyFont="1" applyFill="1" applyBorder="1" applyAlignment="1" applyProtection="1">
      <alignment horizontal="center"/>
    </xf>
    <xf numFmtId="42" fontId="6" fillId="4" borderId="18" xfId="2" applyNumberFormat="1" applyFont="1" applyFill="1" applyBorder="1" applyAlignment="1" applyProtection="1">
      <alignment horizontal="center"/>
    </xf>
    <xf numFmtId="0" fontId="6" fillId="0" borderId="0" xfId="0" applyFont="1" applyAlignment="1" applyProtection="1">
      <alignment horizontal="left"/>
      <protection hidden="1"/>
    </xf>
    <xf numFmtId="49" fontId="12" fillId="9" borderId="12" xfId="0" applyNumberFormat="1" applyFont="1" applyFill="1" applyBorder="1" applyAlignment="1">
      <alignment horizontal="center"/>
    </xf>
    <xf numFmtId="49" fontId="12" fillId="9" borderId="10" xfId="0" applyNumberFormat="1" applyFont="1" applyFill="1" applyBorder="1" applyAlignment="1">
      <alignment horizontal="center"/>
    </xf>
    <xf numFmtId="49" fontId="12" fillId="9" borderId="11" xfId="0" applyNumberFormat="1" applyFont="1" applyFill="1" applyBorder="1" applyAlignment="1">
      <alignment horizontal="center"/>
    </xf>
    <xf numFmtId="0" fontId="6" fillId="0" borderId="0" xfId="0" applyFont="1" applyAlignment="1">
      <alignment horizontal="center"/>
    </xf>
    <xf numFmtId="49" fontId="6" fillId="2" borderId="57" xfId="0" applyNumberFormat="1" applyFont="1" applyFill="1" applyBorder="1" applyAlignment="1">
      <alignment horizontal="right"/>
    </xf>
    <xf numFmtId="175" fontId="7" fillId="3" borderId="19" xfId="4" applyNumberFormat="1" applyFont="1" applyFill="1" applyBorder="1" applyAlignment="1" applyProtection="1">
      <alignment horizontal="center"/>
      <protection locked="0"/>
    </xf>
    <xf numFmtId="175" fontId="6" fillId="0" borderId="4" xfId="2" applyNumberFormat="1" applyFont="1" applyFill="1" applyBorder="1" applyAlignment="1">
      <alignment horizontal="center"/>
    </xf>
    <xf numFmtId="175" fontId="6" fillId="0" borderId="9" xfId="1" applyNumberFormat="1" applyFont="1" applyFill="1" applyBorder="1" applyAlignment="1">
      <alignment horizontal="center"/>
    </xf>
    <xf numFmtId="175" fontId="7" fillId="0" borderId="19" xfId="2" applyNumberFormat="1" applyFont="1" applyFill="1" applyBorder="1" applyAlignment="1">
      <alignment horizontal="center"/>
    </xf>
    <xf numFmtId="175" fontId="7" fillId="0" borderId="9" xfId="1" applyNumberFormat="1" applyFont="1" applyFill="1" applyBorder="1" applyAlignment="1">
      <alignment horizontal="center"/>
    </xf>
    <xf numFmtId="175" fontId="7" fillId="2" borderId="19" xfId="2" applyNumberFormat="1" applyFont="1" applyFill="1" applyBorder="1" applyAlignment="1">
      <alignment horizontal="center"/>
    </xf>
    <xf numFmtId="175" fontId="7" fillId="0" borderId="9" xfId="2" applyNumberFormat="1" applyFont="1" applyFill="1" applyBorder="1" applyAlignment="1">
      <alignment horizontal="center"/>
    </xf>
    <xf numFmtId="175" fontId="8" fillId="2" borderId="4" xfId="1" applyNumberFormat="1" applyFont="1" applyFill="1" applyBorder="1" applyAlignment="1">
      <alignment horizontal="center"/>
    </xf>
    <xf numFmtId="168" fontId="6" fillId="8" borderId="3" xfId="1" applyNumberFormat="1" applyFont="1" applyFill="1" applyBorder="1" applyAlignment="1">
      <alignment horizontal="center" wrapText="1"/>
    </xf>
    <xf numFmtId="0" fontId="49" fillId="19" borderId="0" xfId="0" applyFont="1" applyFill="1" applyAlignment="1">
      <alignment horizontal="center"/>
    </xf>
    <xf numFmtId="0" fontId="0" fillId="0" borderId="0" xfId="0" applyAlignment="1">
      <alignment horizontal="left" vertical="center"/>
    </xf>
    <xf numFmtId="0" fontId="4" fillId="0" borderId="19" xfId="0" applyFont="1" applyBorder="1" applyAlignment="1">
      <alignment horizontal="center" wrapText="1"/>
    </xf>
    <xf numFmtId="0" fontId="0" fillId="0" borderId="19" xfId="0" applyBorder="1"/>
    <xf numFmtId="0" fontId="2" fillId="0" borderId="0" xfId="0" applyFont="1" applyAlignment="1">
      <alignment horizontal="left" vertical="center"/>
    </xf>
    <xf numFmtId="175" fontId="6" fillId="3" borderId="19" xfId="2" applyNumberFormat="1" applyFont="1" applyFill="1" applyBorder="1" applyAlignment="1" applyProtection="1">
      <alignment horizontal="center"/>
      <protection locked="0"/>
    </xf>
    <xf numFmtId="175" fontId="6" fillId="0" borderId="19" xfId="2" applyNumberFormat="1" applyFont="1" applyFill="1" applyBorder="1" applyAlignment="1">
      <alignment horizontal="center"/>
    </xf>
    <xf numFmtId="14" fontId="6" fillId="4" borderId="5" xfId="0" applyNumberFormat="1" applyFont="1" applyFill="1" applyBorder="1" applyAlignment="1">
      <alignment horizontal="center" vertical="center"/>
    </xf>
    <xf numFmtId="14" fontId="6" fillId="4" borderId="6" xfId="0" applyNumberFormat="1" applyFont="1" applyFill="1" applyBorder="1" applyAlignment="1">
      <alignment horizontal="center" vertical="center"/>
    </xf>
    <xf numFmtId="14" fontId="6" fillId="4" borderId="7" xfId="0" applyNumberFormat="1" applyFont="1" applyFill="1" applyBorder="1" applyAlignment="1">
      <alignment horizontal="center" vertical="center"/>
    </xf>
    <xf numFmtId="0" fontId="6" fillId="20" borderId="19" xfId="2" applyNumberFormat="1" applyFont="1" applyFill="1" applyBorder="1" applyAlignment="1" applyProtection="1">
      <alignment horizontal="center"/>
      <protection locked="0"/>
    </xf>
    <xf numFmtId="0" fontId="6" fillId="0" borderId="0" xfId="0" applyFont="1" applyAlignment="1" applyProtection="1">
      <alignment horizontal="center"/>
      <protection hidden="1"/>
    </xf>
    <xf numFmtId="166" fontId="7" fillId="2" borderId="0" xfId="2" applyFont="1" applyFill="1" applyAlignment="1" applyProtection="1">
      <alignment horizontal="center"/>
      <protection hidden="1"/>
    </xf>
    <xf numFmtId="175" fontId="7" fillId="3" borderId="0" xfId="2" applyNumberFormat="1" applyFont="1" applyFill="1" applyAlignment="1" applyProtection="1">
      <alignment horizontal="center"/>
      <protection locked="0"/>
    </xf>
    <xf numFmtId="175" fontId="7" fillId="0" borderId="0" xfId="2" applyNumberFormat="1" applyFont="1" applyAlignment="1" applyProtection="1">
      <alignment horizontal="center"/>
      <protection hidden="1"/>
    </xf>
    <xf numFmtId="175" fontId="7" fillId="0" borderId="1" xfId="2" applyNumberFormat="1" applyFont="1" applyBorder="1" applyAlignment="1" applyProtection="1">
      <alignment horizontal="center"/>
      <protection hidden="1"/>
    </xf>
    <xf numFmtId="166" fontId="7" fillId="0" borderId="0" xfId="2" applyFont="1" applyBorder="1" applyAlignment="1" applyProtection="1">
      <alignment horizontal="center"/>
      <protection hidden="1"/>
    </xf>
    <xf numFmtId="166" fontId="7" fillId="0" borderId="0" xfId="2" applyFont="1" applyAlignment="1" applyProtection="1">
      <alignment horizontal="center"/>
      <protection hidden="1"/>
    </xf>
    <xf numFmtId="166" fontId="2" fillId="0" borderId="0" xfId="2" applyFont="1" applyAlignment="1">
      <alignment horizontal="center"/>
    </xf>
    <xf numFmtId="0" fontId="50" fillId="0" borderId="0" xfId="0" applyFont="1" applyAlignment="1">
      <alignment horizontal="center"/>
    </xf>
    <xf numFmtId="3" fontId="0" fillId="0" borderId="0" xfId="0" applyNumberFormat="1"/>
    <xf numFmtId="175" fontId="7" fillId="0" borderId="0" xfId="2" applyNumberFormat="1" applyFont="1" applyAlignment="1">
      <alignment horizontal="center"/>
    </xf>
    <xf numFmtId="175" fontId="7" fillId="0" borderId="1" xfId="2" applyNumberFormat="1" applyFont="1" applyBorder="1" applyAlignment="1">
      <alignment horizontal="center"/>
    </xf>
    <xf numFmtId="166" fontId="7" fillId="0" borderId="0" xfId="2" applyFont="1" applyAlignment="1">
      <alignment horizontal="center"/>
    </xf>
    <xf numFmtId="175" fontId="43" fillId="0" borderId="19" xfId="5" applyNumberFormat="1" applyFont="1" applyBorder="1" applyAlignment="1" applyProtection="1">
      <alignment horizontal="center" vertical="center"/>
      <protection locked="0"/>
    </xf>
    <xf numFmtId="175" fontId="43" fillId="18" borderId="19" xfId="5" applyNumberFormat="1" applyFont="1" applyFill="1" applyBorder="1" applyAlignment="1">
      <alignment horizontal="center" vertical="center"/>
    </xf>
    <xf numFmtId="175" fontId="7" fillId="4" borderId="7" xfId="2" applyNumberFormat="1" applyFont="1" applyFill="1" applyBorder="1" applyAlignment="1">
      <alignment horizontal="center"/>
    </xf>
    <xf numFmtId="175" fontId="7" fillId="4" borderId="9" xfId="2" applyNumberFormat="1" applyFont="1" applyFill="1" applyBorder="1" applyAlignment="1">
      <alignment horizontal="center"/>
    </xf>
    <xf numFmtId="175" fontId="7" fillId="4" borderId="11" xfId="2" applyNumberFormat="1" applyFont="1" applyFill="1" applyBorder="1" applyAlignment="1">
      <alignment horizontal="center"/>
    </xf>
    <xf numFmtId="5" fontId="7" fillId="3" borderId="9" xfId="2" applyNumberFormat="1" applyFont="1" applyFill="1" applyBorder="1" applyAlignment="1" applyProtection="1">
      <alignment horizontal="center"/>
      <protection locked="0"/>
    </xf>
    <xf numFmtId="5" fontId="7" fillId="3" borderId="11" xfId="2" applyNumberFormat="1" applyFont="1" applyFill="1" applyBorder="1" applyAlignment="1" applyProtection="1">
      <alignment horizontal="center"/>
      <protection locked="0"/>
    </xf>
    <xf numFmtId="5" fontId="24" fillId="0" borderId="4" xfId="2" applyNumberFormat="1" applyFont="1" applyFill="1" applyBorder="1" applyAlignment="1">
      <alignment horizontal="center"/>
    </xf>
    <xf numFmtId="175" fontId="20" fillId="0" borderId="3" xfId="0" applyNumberFormat="1" applyFont="1" applyBorder="1" applyAlignment="1">
      <alignment horizontal="center"/>
    </xf>
    <xf numFmtId="175" fontId="7" fillId="3" borderId="9" xfId="2" applyNumberFormat="1" applyFont="1" applyFill="1" applyBorder="1" applyAlignment="1" applyProtection="1">
      <alignment horizontal="center"/>
      <protection locked="0"/>
    </xf>
    <xf numFmtId="175" fontId="7" fillId="3" borderId="11" xfId="2" applyNumberFormat="1" applyFont="1" applyFill="1" applyBorder="1" applyAlignment="1" applyProtection="1">
      <alignment horizontal="center"/>
      <protection locked="0"/>
    </xf>
    <xf numFmtId="175" fontId="7" fillId="0" borderId="9" xfId="2" applyNumberFormat="1" applyFont="1" applyFill="1" applyBorder="1" applyAlignment="1" applyProtection="1">
      <alignment horizontal="center"/>
    </xf>
    <xf numFmtId="5" fontId="7" fillId="3" borderId="9" xfId="2" applyNumberFormat="1" applyFont="1" applyFill="1" applyBorder="1" applyAlignment="1" applyProtection="1">
      <protection locked="0"/>
    </xf>
    <xf numFmtId="5" fontId="7" fillId="3" borderId="11" xfId="2" applyNumberFormat="1" applyFont="1" applyFill="1" applyBorder="1" applyAlignment="1" applyProtection="1">
      <protection locked="0"/>
    </xf>
    <xf numFmtId="5" fontId="8" fillId="0" borderId="4" xfId="2" applyNumberFormat="1" applyFont="1" applyFill="1" applyBorder="1" applyAlignment="1">
      <alignment horizontal="center"/>
    </xf>
    <xf numFmtId="5" fontId="20" fillId="0" borderId="4" xfId="2" applyNumberFormat="1" applyFont="1" applyFill="1" applyBorder="1" applyAlignment="1">
      <alignment horizontal="center"/>
    </xf>
    <xf numFmtId="5" fontId="8" fillId="0" borderId="4" xfId="0" applyNumberFormat="1" applyFont="1" applyBorder="1"/>
    <xf numFmtId="5" fontId="6" fillId="3" borderId="4" xfId="2" applyNumberFormat="1" applyFont="1" applyFill="1" applyBorder="1" applyAlignment="1" applyProtection="1">
      <alignment horizontal="center"/>
      <protection locked="0"/>
    </xf>
    <xf numFmtId="175" fontId="7" fillId="3" borderId="19" xfId="2" applyNumberFormat="1" applyFont="1" applyFill="1" applyBorder="1" applyAlignment="1" applyProtection="1">
      <alignment horizontal="center"/>
      <protection locked="0"/>
    </xf>
    <xf numFmtId="175" fontId="7" fillId="3" borderId="17" xfId="2" applyNumberFormat="1" applyFont="1" applyFill="1" applyBorder="1" applyAlignment="1" applyProtection="1">
      <alignment horizontal="center"/>
      <protection locked="0"/>
    </xf>
    <xf numFmtId="175" fontId="7" fillId="0" borderId="4" xfId="2" applyNumberFormat="1" applyFont="1" applyBorder="1" applyAlignment="1">
      <alignment horizontal="center"/>
    </xf>
    <xf numFmtId="175" fontId="7" fillId="0" borderId="4" xfId="1" applyNumberFormat="1" applyFont="1" applyBorder="1" applyAlignment="1">
      <alignment horizontal="center"/>
    </xf>
    <xf numFmtId="175" fontId="7" fillId="0" borderId="4" xfId="0" applyNumberFormat="1" applyFont="1" applyBorder="1" applyAlignment="1">
      <alignment horizontal="center"/>
    </xf>
  </cellXfs>
  <cellStyles count="6">
    <cellStyle name="Comma" xfId="1" builtinId="3"/>
    <cellStyle name="Currency" xfId="2" builtinId="4"/>
    <cellStyle name="Hyperlink" xfId="3" builtinId="8"/>
    <cellStyle name="Normal" xfId="0" builtinId="0"/>
    <cellStyle name="Normal 2" xfId="5" xr:uid="{D60BA6CE-630B-4747-8CD5-5F4C183C4C52}"/>
    <cellStyle name="Percent" xfId="4"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2430780</xdr:colOff>
      <xdr:row>0</xdr:row>
      <xdr:rowOff>121920</xdr:rowOff>
    </xdr:from>
    <xdr:to>
      <xdr:col>1</xdr:col>
      <xdr:colOff>3448595</xdr:colOff>
      <xdr:row>0</xdr:row>
      <xdr:rowOff>838563</xdr:rowOff>
    </xdr:to>
    <xdr:pic>
      <xdr:nvPicPr>
        <xdr:cNvPr id="2" name="Picture 1">
          <a:extLst>
            <a:ext uri="{FF2B5EF4-FFF2-40B4-BE49-F238E27FC236}">
              <a16:creationId xmlns:a16="http://schemas.microsoft.com/office/drawing/2014/main" id="{DD667417-F35A-43F8-8CC2-25188CBCEB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39440" y="121920"/>
          <a:ext cx="1017815" cy="716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691445</xdr:colOff>
      <xdr:row>0</xdr:row>
      <xdr:rowOff>84666</xdr:rowOff>
    </xdr:from>
    <xdr:to>
      <xdr:col>2</xdr:col>
      <xdr:colOff>719667</xdr:colOff>
      <xdr:row>0</xdr:row>
      <xdr:rowOff>1179729</xdr:rowOff>
    </xdr:to>
    <xdr:pic>
      <xdr:nvPicPr>
        <xdr:cNvPr id="2" name="Picture 1">
          <a:extLst>
            <a:ext uri="{FF2B5EF4-FFF2-40B4-BE49-F238E27FC236}">
              <a16:creationId xmlns:a16="http://schemas.microsoft.com/office/drawing/2014/main" id="{E1F5DD42-C46A-4F73-8AA3-509140366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7525" y="84666"/>
          <a:ext cx="1628422" cy="1026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1834444</xdr:colOff>
      <xdr:row>0</xdr:row>
      <xdr:rowOff>79022</xdr:rowOff>
    </xdr:from>
    <xdr:to>
      <xdr:col>2</xdr:col>
      <xdr:colOff>945444</xdr:colOff>
      <xdr:row>0</xdr:row>
      <xdr:rowOff>1143605</xdr:rowOff>
    </xdr:to>
    <xdr:pic>
      <xdr:nvPicPr>
        <xdr:cNvPr id="2" name="Picture 1">
          <a:extLst>
            <a:ext uri="{FF2B5EF4-FFF2-40B4-BE49-F238E27FC236}">
              <a16:creationId xmlns:a16="http://schemas.microsoft.com/office/drawing/2014/main" id="{8095B84C-6366-4CF6-955B-CCF59587FB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75464" y="79022"/>
          <a:ext cx="1534160" cy="10645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3215640</xdr:colOff>
      <xdr:row>0</xdr:row>
      <xdr:rowOff>22860</xdr:rowOff>
    </xdr:from>
    <xdr:to>
      <xdr:col>2</xdr:col>
      <xdr:colOff>541302</xdr:colOff>
      <xdr:row>0</xdr:row>
      <xdr:rowOff>1058162</xdr:rowOff>
    </xdr:to>
    <xdr:pic>
      <xdr:nvPicPr>
        <xdr:cNvPr id="2" name="Picture 1">
          <a:extLst>
            <a:ext uri="{FF2B5EF4-FFF2-40B4-BE49-F238E27FC236}">
              <a16:creationId xmlns:a16="http://schemas.microsoft.com/office/drawing/2014/main" id="{466016CA-233B-47A0-83C0-B4AF20FAFC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6660" y="22860"/>
          <a:ext cx="1349022" cy="10353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355600</xdr:colOff>
      <xdr:row>0</xdr:row>
      <xdr:rowOff>127000</xdr:rowOff>
    </xdr:from>
    <xdr:to>
      <xdr:col>4</xdr:col>
      <xdr:colOff>603884</xdr:colOff>
      <xdr:row>1</xdr:row>
      <xdr:rowOff>817880</xdr:rowOff>
    </xdr:to>
    <xdr:pic>
      <xdr:nvPicPr>
        <xdr:cNvPr id="2" name="Picture 1">
          <a:extLst>
            <a:ext uri="{FF2B5EF4-FFF2-40B4-BE49-F238E27FC236}">
              <a16:creationId xmlns:a16="http://schemas.microsoft.com/office/drawing/2014/main" id="{5238E7A0-2118-4D27-B3D6-51A973B639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93060" y="127000"/>
          <a:ext cx="1467484" cy="927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2737555</xdr:colOff>
      <xdr:row>0</xdr:row>
      <xdr:rowOff>152401</xdr:rowOff>
    </xdr:from>
    <xdr:to>
      <xdr:col>2</xdr:col>
      <xdr:colOff>518160</xdr:colOff>
      <xdr:row>0</xdr:row>
      <xdr:rowOff>906781</xdr:rowOff>
    </xdr:to>
    <xdr:pic>
      <xdr:nvPicPr>
        <xdr:cNvPr id="2" name="Picture 1">
          <a:extLst>
            <a:ext uri="{FF2B5EF4-FFF2-40B4-BE49-F238E27FC236}">
              <a16:creationId xmlns:a16="http://schemas.microsoft.com/office/drawing/2014/main" id="{61ADB148-4D11-4F11-9C6D-2317B1E951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2395" y="152401"/>
          <a:ext cx="1598225" cy="7543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Data%20files\Crown\Small%20Groups\Chapters\Biblical%20Financial%20Study%20worksheets%20calendar-year.xlsx" TargetMode="External"/><Relationship Id="rId1" Type="http://schemas.openxmlformats.org/officeDocument/2006/relationships/externalLinkPath" Target="/Data%20files/Crown/Small%20Groups/Chapters/Biblical%20Financial%20Study%20worksheets%20calendar-ye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ontents"/>
      <sheetName val="Personal Financial Statement "/>
      <sheetName val="Jan"/>
      <sheetName val="Feb"/>
      <sheetName val="Mar"/>
      <sheetName val="Apr"/>
      <sheetName val="May"/>
      <sheetName val="Jun"/>
      <sheetName val="Jul"/>
      <sheetName val="Aug"/>
      <sheetName val="Sep"/>
      <sheetName val="Oct"/>
      <sheetName val="Nov"/>
      <sheetName val="Dec"/>
      <sheetName val="Debt List"/>
      <sheetName val="Percentage Guide"/>
      <sheetName val="Percentage Budget"/>
      <sheetName val="Compute Variable Expenses"/>
      <sheetName val="Debt Repayment Schedule"/>
      <sheetName val="Estimated Spending Plan"/>
      <sheetName val="Monthly Spending Plan summary"/>
      <sheetName val="Category Sheet"/>
      <sheetName val="Life Insurance Worksheet"/>
      <sheetName val="Actual summary"/>
      <sheetName val="Budget Expense Graph"/>
      <sheetName val="Budget vs. Actual Graph"/>
      <sheetName val="Actual Grap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C4">
            <v>25000</v>
          </cell>
          <cell r="D4">
            <v>35000</v>
          </cell>
          <cell r="E4">
            <v>45000</v>
          </cell>
          <cell r="F4">
            <v>55000</v>
          </cell>
          <cell r="G4">
            <v>65000</v>
          </cell>
        </row>
        <row r="6">
          <cell r="C6">
            <v>0.1</v>
          </cell>
          <cell r="D6">
            <v>0.1</v>
          </cell>
          <cell r="E6">
            <v>0.1</v>
          </cell>
          <cell r="F6">
            <v>0.1</v>
          </cell>
          <cell r="G6">
            <v>0.1</v>
          </cell>
        </row>
        <row r="8">
          <cell r="C8">
            <v>1.7000000000000001E-2</v>
          </cell>
          <cell r="D8">
            <v>0.09</v>
          </cell>
          <cell r="E8">
            <v>9.8000000000000004E-2</v>
          </cell>
          <cell r="F8">
            <v>0.128</v>
          </cell>
          <cell r="G8">
            <v>0.151</v>
          </cell>
        </row>
        <row r="11">
          <cell r="C11">
            <v>22075</v>
          </cell>
          <cell r="D11">
            <v>28350</v>
          </cell>
          <cell r="E11">
            <v>36090</v>
          </cell>
          <cell r="F11">
            <v>42460</v>
          </cell>
          <cell r="G11">
            <v>48685</v>
          </cell>
        </row>
        <row r="13">
          <cell r="C13">
            <v>0.38</v>
          </cell>
          <cell r="D13">
            <v>0.38</v>
          </cell>
          <cell r="E13">
            <v>0.34</v>
          </cell>
          <cell r="F13">
            <v>0.33</v>
          </cell>
          <cell r="G13">
            <v>0.32</v>
          </cell>
        </row>
        <row r="15">
          <cell r="C15">
            <v>0.15</v>
          </cell>
          <cell r="D15">
            <v>0.15</v>
          </cell>
          <cell r="E15">
            <v>0.14000000000000001</v>
          </cell>
          <cell r="F15">
            <v>0.14000000000000001</v>
          </cell>
          <cell r="G15">
            <v>0.14000000000000001</v>
          </cell>
        </row>
        <row r="17">
          <cell r="C17">
            <v>0.14000000000000001</v>
          </cell>
          <cell r="D17">
            <v>0.14000000000000001</v>
          </cell>
          <cell r="E17">
            <v>0.12</v>
          </cell>
          <cell r="F17">
            <v>0.12</v>
          </cell>
          <cell r="G17">
            <v>0.11</v>
          </cell>
        </row>
        <row r="19">
          <cell r="C19">
            <v>0.05</v>
          </cell>
          <cell r="D19">
            <v>0.05</v>
          </cell>
          <cell r="E19">
            <v>0.05</v>
          </cell>
          <cell r="F19">
            <v>0.05</v>
          </cell>
          <cell r="G19">
            <v>0.05</v>
          </cell>
        </row>
        <row r="21">
          <cell r="C21">
            <v>0.05</v>
          </cell>
          <cell r="D21">
            <v>0.05</v>
          </cell>
          <cell r="E21">
            <v>0.05</v>
          </cell>
          <cell r="F21">
            <v>0.05</v>
          </cell>
          <cell r="G21">
            <v>0.05</v>
          </cell>
        </row>
        <row r="23">
          <cell r="C23">
            <v>0.03</v>
          </cell>
          <cell r="D23">
            <v>0.04</v>
          </cell>
          <cell r="E23">
            <v>0.04</v>
          </cell>
          <cell r="F23">
            <v>0.05</v>
          </cell>
          <cell r="G23">
            <v>0.05</v>
          </cell>
        </row>
        <row r="25">
          <cell r="C25">
            <v>0.05</v>
          </cell>
          <cell r="D25">
            <v>0.05</v>
          </cell>
          <cell r="E25">
            <v>0.06</v>
          </cell>
          <cell r="F25">
            <v>0.06</v>
          </cell>
          <cell r="G25">
            <v>7.0000000000000007E-2</v>
          </cell>
        </row>
        <row r="27">
          <cell r="C27">
            <v>0.04</v>
          </cell>
          <cell r="D27">
            <v>0.04</v>
          </cell>
          <cell r="E27">
            <v>0.05</v>
          </cell>
          <cell r="F27">
            <v>0.05</v>
          </cell>
          <cell r="G27">
            <v>0.05</v>
          </cell>
        </row>
        <row r="29">
          <cell r="C29">
            <v>0.08</v>
          </cell>
          <cell r="D29">
            <v>7.0000000000000007E-2</v>
          </cell>
          <cell r="E29">
            <v>7.0000000000000007E-2</v>
          </cell>
          <cell r="F29">
            <v>7.0000000000000007E-2</v>
          </cell>
          <cell r="G29">
            <v>7.0000000000000007E-2</v>
          </cell>
        </row>
        <row r="31">
          <cell r="C31">
            <v>0.03</v>
          </cell>
          <cell r="D31">
            <v>0.03</v>
          </cell>
          <cell r="E31">
            <v>0.05</v>
          </cell>
          <cell r="F31">
            <v>0.05</v>
          </cell>
          <cell r="G31">
            <v>0.05</v>
          </cell>
        </row>
        <row r="33">
          <cell r="C33">
            <v>0</v>
          </cell>
          <cell r="D33">
            <v>0</v>
          </cell>
          <cell r="E33">
            <v>0.03</v>
          </cell>
          <cell r="F33">
            <v>0.03</v>
          </cell>
          <cell r="G33">
            <v>0.04</v>
          </cell>
        </row>
        <row r="36">
          <cell r="C36">
            <v>0.1</v>
          </cell>
          <cell r="D36">
            <v>0.08</v>
          </cell>
          <cell r="E36">
            <v>0.06</v>
          </cell>
          <cell r="F36">
            <v>0.06</v>
          </cell>
          <cell r="G36">
            <v>0.05</v>
          </cell>
        </row>
        <row r="44">
          <cell r="C44">
            <v>25000</v>
          </cell>
          <cell r="D44">
            <v>35000</v>
          </cell>
          <cell r="E44">
            <v>45000</v>
          </cell>
          <cell r="F44">
            <v>55000</v>
          </cell>
          <cell r="G44">
            <v>65000</v>
          </cell>
          <cell r="H44">
            <v>85000</v>
          </cell>
          <cell r="I44">
            <v>115000</v>
          </cell>
        </row>
        <row r="46">
          <cell r="C46">
            <v>0.1</v>
          </cell>
          <cell r="D46">
            <v>0.1</v>
          </cell>
          <cell r="E46">
            <v>0.1</v>
          </cell>
          <cell r="F46">
            <v>0.1</v>
          </cell>
          <cell r="G46">
            <v>0.1</v>
          </cell>
          <cell r="H46">
            <v>0.1</v>
          </cell>
          <cell r="I46">
            <v>0.1</v>
          </cell>
        </row>
        <row r="48">
          <cell r="C48">
            <v>2.7E-2</v>
          </cell>
          <cell r="D48">
            <v>0.112</v>
          </cell>
          <cell r="E48">
            <v>0.14799999999999999</v>
          </cell>
          <cell r="F48">
            <v>0.17199999999999999</v>
          </cell>
          <cell r="G48">
            <v>0.188</v>
          </cell>
          <cell r="H48">
            <v>0.23499999999999999</v>
          </cell>
          <cell r="I48">
            <v>0.26300000000000001</v>
          </cell>
        </row>
        <row r="51">
          <cell r="C51">
            <v>21825</v>
          </cell>
          <cell r="D51">
            <v>27580</v>
          </cell>
          <cell r="E51">
            <v>33840</v>
          </cell>
          <cell r="F51">
            <v>40040</v>
          </cell>
          <cell r="G51">
            <v>46280</v>
          </cell>
          <cell r="H51">
            <v>56525</v>
          </cell>
          <cell r="I51">
            <v>73255</v>
          </cell>
        </row>
        <row r="53">
          <cell r="C53">
            <v>0.39</v>
          </cell>
          <cell r="D53">
            <v>0.36</v>
          </cell>
          <cell r="E53">
            <v>0.32</v>
          </cell>
          <cell r="F53">
            <v>0.3</v>
          </cell>
          <cell r="G53">
            <v>0.3</v>
          </cell>
          <cell r="H53">
            <v>0.3</v>
          </cell>
          <cell r="I53">
            <v>0.28999999999999998</v>
          </cell>
        </row>
        <row r="55">
          <cell r="C55">
            <v>0.15</v>
          </cell>
          <cell r="D55">
            <v>0.12</v>
          </cell>
          <cell r="E55">
            <v>0.13</v>
          </cell>
          <cell r="F55">
            <v>0.12</v>
          </cell>
          <cell r="G55">
            <v>0.11</v>
          </cell>
          <cell r="H55">
            <v>0.11</v>
          </cell>
          <cell r="I55">
            <v>0.11</v>
          </cell>
        </row>
        <row r="57">
          <cell r="C57">
            <v>0.15</v>
          </cell>
          <cell r="D57">
            <v>0.12</v>
          </cell>
          <cell r="E57">
            <v>0.13</v>
          </cell>
          <cell r="F57">
            <v>0.14000000000000001</v>
          </cell>
          <cell r="G57">
            <v>0.14000000000000001</v>
          </cell>
          <cell r="H57">
            <v>0.13</v>
          </cell>
          <cell r="I57">
            <v>0.13</v>
          </cell>
        </row>
        <row r="59">
          <cell r="C59">
            <v>0.05</v>
          </cell>
          <cell r="D59">
            <v>0.05</v>
          </cell>
          <cell r="E59">
            <v>0.05</v>
          </cell>
          <cell r="F59">
            <v>0.05</v>
          </cell>
          <cell r="G59">
            <v>0.05</v>
          </cell>
          <cell r="H59">
            <v>0.05</v>
          </cell>
          <cell r="I59">
            <v>0.05</v>
          </cell>
        </row>
        <row r="61">
          <cell r="C61">
            <v>0.05</v>
          </cell>
          <cell r="D61">
            <v>0.05</v>
          </cell>
          <cell r="E61">
            <v>0.05</v>
          </cell>
          <cell r="F61">
            <v>0.05</v>
          </cell>
          <cell r="G61">
            <v>0.05</v>
          </cell>
          <cell r="H61">
            <v>0.05</v>
          </cell>
          <cell r="I61">
            <v>0.05</v>
          </cell>
        </row>
        <row r="63">
          <cell r="C63">
            <v>0.03</v>
          </cell>
          <cell r="D63">
            <v>0.05</v>
          </cell>
          <cell r="E63">
            <v>0.05</v>
          </cell>
          <cell r="F63">
            <v>7.0000000000000007E-2</v>
          </cell>
          <cell r="G63">
            <v>7.0000000000000007E-2</v>
          </cell>
          <cell r="H63">
            <v>7.0000000000000007E-2</v>
          </cell>
          <cell r="I63">
            <v>0.08</v>
          </cell>
        </row>
        <row r="65">
          <cell r="C65">
            <v>0.04</v>
          </cell>
          <cell r="D65">
            <v>0.05</v>
          </cell>
          <cell r="E65">
            <v>0.05</v>
          </cell>
          <cell r="F65">
            <v>0.06</v>
          </cell>
          <cell r="G65">
            <v>0.06</v>
          </cell>
          <cell r="H65">
            <v>7.0000000000000007E-2</v>
          </cell>
          <cell r="I65">
            <v>7.0000000000000007E-2</v>
          </cell>
        </row>
        <row r="67">
          <cell r="C67">
            <v>0.05</v>
          </cell>
          <cell r="D67">
            <v>0.05</v>
          </cell>
          <cell r="E67">
            <v>0.05</v>
          </cell>
          <cell r="F67">
            <v>0.05</v>
          </cell>
          <cell r="G67">
            <v>0.05</v>
          </cell>
          <cell r="H67">
            <v>0.05</v>
          </cell>
          <cell r="I67">
            <v>0.05</v>
          </cell>
        </row>
        <row r="69">
          <cell r="C69">
            <v>0.05</v>
          </cell>
          <cell r="D69">
            <v>0.06</v>
          </cell>
          <cell r="E69">
            <v>0.06</v>
          </cell>
          <cell r="F69">
            <v>0.05</v>
          </cell>
          <cell r="G69">
            <v>0.05</v>
          </cell>
          <cell r="H69">
            <v>0.05</v>
          </cell>
          <cell r="I69">
            <v>0.05</v>
          </cell>
        </row>
        <row r="71">
          <cell r="C71">
            <v>0.04</v>
          </cell>
          <cell r="D71">
            <v>0.04</v>
          </cell>
          <cell r="E71">
            <v>0.06</v>
          </cell>
          <cell r="F71">
            <v>0.06</v>
          </cell>
          <cell r="G71">
            <v>7.0000000000000007E-2</v>
          </cell>
          <cell r="H71">
            <v>7.0000000000000007E-2</v>
          </cell>
          <cell r="I71">
            <v>7.0000000000000007E-2</v>
          </cell>
        </row>
        <row r="73">
          <cell r="C73">
            <v>0</v>
          </cell>
          <cell r="D73">
            <v>0.05</v>
          </cell>
          <cell r="E73">
            <v>0.05</v>
          </cell>
          <cell r="F73">
            <v>0.05</v>
          </cell>
          <cell r="G73">
            <v>0.05</v>
          </cell>
          <cell r="H73">
            <v>0.05</v>
          </cell>
          <cell r="I73">
            <v>0.05</v>
          </cell>
        </row>
        <row r="76">
          <cell r="C76">
            <v>0.08</v>
          </cell>
          <cell r="D76">
            <v>0.06</v>
          </cell>
          <cell r="E76">
            <v>0.05</v>
          </cell>
          <cell r="F76">
            <v>0.05</v>
          </cell>
          <cell r="G76">
            <v>0.05</v>
          </cell>
          <cell r="H76">
            <v>0.05</v>
          </cell>
          <cell r="I76">
            <v>0.05</v>
          </cell>
        </row>
        <row r="84">
          <cell r="C84">
            <v>15000</v>
          </cell>
          <cell r="D84">
            <v>25000</v>
          </cell>
          <cell r="E84">
            <v>35000</v>
          </cell>
          <cell r="F84">
            <v>45000</v>
          </cell>
          <cell r="G84">
            <v>55000</v>
          </cell>
          <cell r="H84">
            <v>65000</v>
          </cell>
          <cell r="I84">
            <v>115000</v>
          </cell>
        </row>
        <row r="86">
          <cell r="C86">
            <v>0.1</v>
          </cell>
          <cell r="D86">
            <v>0.1</v>
          </cell>
          <cell r="E86">
            <v>0.1</v>
          </cell>
          <cell r="F86">
            <v>0.1</v>
          </cell>
          <cell r="G86">
            <v>0.1</v>
          </cell>
          <cell r="H86">
            <v>0.1</v>
          </cell>
          <cell r="I86">
            <v>0.1</v>
          </cell>
        </row>
        <row r="88">
          <cell r="C88">
            <v>8.7999999999999995E-2</v>
          </cell>
          <cell r="D88">
            <v>0.14299999999999999</v>
          </cell>
          <cell r="E88">
            <v>0.18</v>
          </cell>
          <cell r="F88">
            <v>0.20200000000000001</v>
          </cell>
          <cell r="G88">
            <v>0.215</v>
          </cell>
          <cell r="H88">
            <v>0.23300000000000001</v>
          </cell>
          <cell r="I88">
            <v>0.28799999999999998</v>
          </cell>
        </row>
        <row r="91">
          <cell r="C91">
            <v>12180</v>
          </cell>
          <cell r="D91">
            <v>18925</v>
          </cell>
          <cell r="E91">
            <v>25200</v>
          </cell>
          <cell r="F91">
            <v>31410</v>
          </cell>
          <cell r="G91">
            <v>37675</v>
          </cell>
          <cell r="H91">
            <v>43355</v>
          </cell>
          <cell r="I91">
            <v>70380</v>
          </cell>
        </row>
        <row r="93">
          <cell r="C93">
            <v>0.4</v>
          </cell>
          <cell r="D93">
            <v>0.36</v>
          </cell>
          <cell r="E93">
            <v>0.32</v>
          </cell>
          <cell r="F93">
            <v>0.3</v>
          </cell>
          <cell r="G93">
            <v>0.3</v>
          </cell>
          <cell r="H93">
            <v>0.3</v>
          </cell>
          <cell r="I93">
            <v>0.28999999999999998</v>
          </cell>
        </row>
        <row r="95">
          <cell r="C95">
            <v>0.15</v>
          </cell>
          <cell r="D95">
            <v>0.12</v>
          </cell>
          <cell r="E95">
            <v>0.13</v>
          </cell>
          <cell r="F95">
            <v>0.12</v>
          </cell>
          <cell r="G95">
            <v>0.11</v>
          </cell>
          <cell r="H95">
            <v>0.11</v>
          </cell>
          <cell r="I95">
            <v>0.11</v>
          </cell>
        </row>
        <row r="97">
          <cell r="C97">
            <v>0.15</v>
          </cell>
          <cell r="D97">
            <v>0.12</v>
          </cell>
          <cell r="E97">
            <v>0.13</v>
          </cell>
          <cell r="F97">
            <v>0.14000000000000001</v>
          </cell>
          <cell r="G97">
            <v>0.14000000000000001</v>
          </cell>
          <cell r="H97">
            <v>0.13</v>
          </cell>
          <cell r="I97">
            <v>0.13</v>
          </cell>
        </row>
        <row r="99">
          <cell r="C99">
            <v>0.05</v>
          </cell>
          <cell r="D99">
            <v>0.05</v>
          </cell>
          <cell r="E99">
            <v>0.05</v>
          </cell>
          <cell r="F99">
            <v>0.05</v>
          </cell>
          <cell r="G99">
            <v>0.05</v>
          </cell>
          <cell r="H99">
            <v>0.05</v>
          </cell>
          <cell r="I99">
            <v>0.05</v>
          </cell>
        </row>
        <row r="101">
          <cell r="C101">
            <v>0.05</v>
          </cell>
          <cell r="D101">
            <v>0.05</v>
          </cell>
          <cell r="E101">
            <v>0.05</v>
          </cell>
          <cell r="F101">
            <v>0.05</v>
          </cell>
          <cell r="G101">
            <v>0.05</v>
          </cell>
          <cell r="H101">
            <v>0.05</v>
          </cell>
          <cell r="I101">
            <v>0.05</v>
          </cell>
        </row>
        <row r="103">
          <cell r="C103">
            <v>0.03</v>
          </cell>
          <cell r="D103">
            <v>0.05</v>
          </cell>
          <cell r="E103">
            <v>0.05</v>
          </cell>
          <cell r="F103">
            <v>0.06</v>
          </cell>
          <cell r="G103">
            <v>7.0000000000000007E-2</v>
          </cell>
          <cell r="H103">
            <v>7.0000000000000007E-2</v>
          </cell>
          <cell r="I103">
            <v>0.08</v>
          </cell>
        </row>
        <row r="105">
          <cell r="C105">
            <v>0.04</v>
          </cell>
          <cell r="D105">
            <v>0.05</v>
          </cell>
          <cell r="E105">
            <v>0.05</v>
          </cell>
          <cell r="F105">
            <v>0.06</v>
          </cell>
          <cell r="G105">
            <v>0.06</v>
          </cell>
          <cell r="H105">
            <v>7.0000000000000007E-2</v>
          </cell>
          <cell r="I105">
            <v>7.0000000000000007E-2</v>
          </cell>
        </row>
        <row r="107">
          <cell r="C107">
            <v>0.04</v>
          </cell>
          <cell r="D107">
            <v>0.05</v>
          </cell>
          <cell r="E107">
            <v>0.05</v>
          </cell>
          <cell r="F107">
            <v>0.05</v>
          </cell>
          <cell r="G107">
            <v>0.05</v>
          </cell>
          <cell r="H107">
            <v>0.05</v>
          </cell>
          <cell r="I107">
            <v>0.05</v>
          </cell>
        </row>
        <row r="109">
          <cell r="C109">
            <v>0.06</v>
          </cell>
          <cell r="D109">
            <v>0.06</v>
          </cell>
          <cell r="E109">
            <v>0.06</v>
          </cell>
          <cell r="F109">
            <v>0.06</v>
          </cell>
          <cell r="G109">
            <v>0.05</v>
          </cell>
          <cell r="H109">
            <v>0.05</v>
          </cell>
          <cell r="I109">
            <v>0.05</v>
          </cell>
        </row>
        <row r="111">
          <cell r="C111">
            <v>0.03</v>
          </cell>
          <cell r="D111">
            <v>0.04</v>
          </cell>
          <cell r="E111">
            <v>0.06</v>
          </cell>
          <cell r="F111">
            <v>0.06</v>
          </cell>
          <cell r="G111">
            <v>7.0000000000000007E-2</v>
          </cell>
          <cell r="H111">
            <v>7.0000000000000007E-2</v>
          </cell>
          <cell r="I111">
            <v>7.0000000000000007E-2</v>
          </cell>
        </row>
        <row r="113">
          <cell r="C113">
            <v>0</v>
          </cell>
          <cell r="D113">
            <v>0.05</v>
          </cell>
          <cell r="E113">
            <v>0.05</v>
          </cell>
          <cell r="F113">
            <v>0.05</v>
          </cell>
          <cell r="G113">
            <v>0.05</v>
          </cell>
          <cell r="H113">
            <v>0.05</v>
          </cell>
          <cell r="I113">
            <v>0.05</v>
          </cell>
        </row>
        <row r="116">
          <cell r="C116">
            <v>0</v>
          </cell>
          <cell r="D116">
            <v>0</v>
          </cell>
          <cell r="E116">
            <v>0</v>
          </cell>
          <cell r="F116">
            <v>0</v>
          </cell>
          <cell r="G116">
            <v>0</v>
          </cell>
          <cell r="H116">
            <v>0</v>
          </cell>
          <cell r="I116">
            <v>0</v>
          </cell>
        </row>
        <row r="124">
          <cell r="C124">
            <v>15000</v>
          </cell>
          <cell r="D124">
            <v>20000</v>
          </cell>
          <cell r="E124">
            <v>25000</v>
          </cell>
        </row>
        <row r="126">
          <cell r="C126">
            <v>0.1</v>
          </cell>
          <cell r="D126">
            <v>0.1</v>
          </cell>
          <cell r="E126">
            <v>0.1</v>
          </cell>
        </row>
        <row r="128">
          <cell r="C128">
            <v>3.2000000000000001E-2</v>
          </cell>
          <cell r="D128">
            <v>6.7000000000000004E-2</v>
          </cell>
          <cell r="E128">
            <v>0.11799999999999999</v>
          </cell>
        </row>
        <row r="131">
          <cell r="C131">
            <v>13020</v>
          </cell>
          <cell r="D131">
            <v>16660</v>
          </cell>
          <cell r="E131">
            <v>19550</v>
          </cell>
        </row>
        <row r="133">
          <cell r="C133">
            <v>0.4</v>
          </cell>
          <cell r="D133">
            <v>0.39</v>
          </cell>
          <cell r="E133">
            <v>0.39</v>
          </cell>
        </row>
        <row r="135">
          <cell r="C135">
            <v>0.15</v>
          </cell>
          <cell r="D135">
            <v>0.14000000000000001</v>
          </cell>
          <cell r="E135">
            <v>0.14000000000000001</v>
          </cell>
        </row>
        <row r="137">
          <cell r="C137">
            <v>0.15</v>
          </cell>
          <cell r="D137">
            <v>0.14000000000000001</v>
          </cell>
          <cell r="E137">
            <v>0.14000000000000001</v>
          </cell>
        </row>
        <row r="139">
          <cell r="C139">
            <v>0.03</v>
          </cell>
          <cell r="D139">
            <v>0.03</v>
          </cell>
          <cell r="E139">
            <v>0.04</v>
          </cell>
        </row>
        <row r="141">
          <cell r="C141">
            <v>0.04</v>
          </cell>
          <cell r="D141">
            <v>0.05</v>
          </cell>
          <cell r="E141">
            <v>0.05</v>
          </cell>
        </row>
        <row r="143">
          <cell r="C143">
            <v>0.03</v>
          </cell>
          <cell r="D143">
            <v>0.04</v>
          </cell>
          <cell r="E143">
            <v>0.04</v>
          </cell>
        </row>
        <row r="145">
          <cell r="C145">
            <v>0.05</v>
          </cell>
          <cell r="D145">
            <v>0.05</v>
          </cell>
          <cell r="E145">
            <v>0.05</v>
          </cell>
        </row>
        <row r="147">
          <cell r="C147">
            <v>0.05</v>
          </cell>
          <cell r="D147">
            <v>0.05</v>
          </cell>
          <cell r="E147">
            <v>0.05</v>
          </cell>
        </row>
        <row r="149">
          <cell r="C149">
            <v>7.0000000000000007E-2</v>
          </cell>
          <cell r="D149">
            <v>7.0000000000000007E-2</v>
          </cell>
          <cell r="E149">
            <v>0.06</v>
          </cell>
        </row>
        <row r="151">
          <cell r="C151">
            <v>0.03</v>
          </cell>
          <cell r="D151">
            <v>0.04</v>
          </cell>
          <cell r="E151">
            <v>0.04</v>
          </cell>
        </row>
        <row r="153">
          <cell r="C153">
            <v>0</v>
          </cell>
          <cell r="D153">
            <v>0</v>
          </cell>
          <cell r="E153">
            <v>0</v>
          </cell>
        </row>
        <row r="156">
          <cell r="C156">
            <v>0</v>
          </cell>
          <cell r="D156">
            <v>0</v>
          </cell>
          <cell r="E156">
            <v>0</v>
          </cell>
        </row>
        <row r="164">
          <cell r="C164">
            <v>23000</v>
          </cell>
          <cell r="D164">
            <v>32000</v>
          </cell>
        </row>
        <row r="166">
          <cell r="C166">
            <v>0.1</v>
          </cell>
          <cell r="D166">
            <v>0.1</v>
          </cell>
        </row>
        <row r="168">
          <cell r="C168">
            <v>0.19700000000000001</v>
          </cell>
          <cell r="D168">
            <v>0.219</v>
          </cell>
        </row>
        <row r="171">
          <cell r="C171">
            <v>16169</v>
          </cell>
          <cell r="D171">
            <v>21792</v>
          </cell>
        </row>
        <row r="173">
          <cell r="C173">
            <v>0.4</v>
          </cell>
          <cell r="D173">
            <v>0.38</v>
          </cell>
        </row>
        <row r="175">
          <cell r="C175">
            <v>0.06</v>
          </cell>
          <cell r="D175">
            <v>0.06</v>
          </cell>
        </row>
        <row r="177">
          <cell r="C177">
            <v>0.15</v>
          </cell>
          <cell r="D177">
            <v>0.15</v>
          </cell>
        </row>
        <row r="179">
          <cell r="C179">
            <v>0.04</v>
          </cell>
          <cell r="D179">
            <v>0.04</v>
          </cell>
        </row>
        <row r="181">
          <cell r="C181">
            <v>0.05</v>
          </cell>
          <cell r="D181">
            <v>0.05</v>
          </cell>
        </row>
        <row r="183">
          <cell r="C183">
            <v>7.0000000000000007E-2</v>
          </cell>
          <cell r="D183">
            <v>0.06</v>
          </cell>
        </row>
        <row r="185">
          <cell r="C185">
            <v>0.05</v>
          </cell>
          <cell r="D185">
            <v>0.05</v>
          </cell>
        </row>
        <row r="187">
          <cell r="C187">
            <v>0.05</v>
          </cell>
          <cell r="D187">
            <v>0.05</v>
          </cell>
        </row>
        <row r="189">
          <cell r="C189">
            <v>0.06</v>
          </cell>
          <cell r="D189">
            <v>0.04</v>
          </cell>
        </row>
        <row r="191">
          <cell r="C191">
            <v>0.05</v>
          </cell>
          <cell r="D191">
            <v>7.0000000000000007E-2</v>
          </cell>
        </row>
        <row r="193">
          <cell r="C193">
            <v>0.02</v>
          </cell>
          <cell r="D193">
            <v>0.05</v>
          </cell>
        </row>
        <row r="196">
          <cell r="C196">
            <v>0.03</v>
          </cell>
          <cell r="D196">
            <v>7.0000000000000007E-2</v>
          </cell>
        </row>
        <row r="204">
          <cell r="C204">
            <v>23000</v>
          </cell>
          <cell r="D204">
            <v>32000</v>
          </cell>
        </row>
        <row r="206">
          <cell r="C206">
            <v>0.1</v>
          </cell>
          <cell r="D206">
            <v>0.1</v>
          </cell>
        </row>
        <row r="208">
          <cell r="C208">
            <v>0.21</v>
          </cell>
          <cell r="D208">
            <v>0.24</v>
          </cell>
        </row>
        <row r="211">
          <cell r="C211">
            <v>15870</v>
          </cell>
          <cell r="D211">
            <v>21120</v>
          </cell>
        </row>
        <row r="213">
          <cell r="C213">
            <v>0.25</v>
          </cell>
          <cell r="D213">
            <v>0.22</v>
          </cell>
        </row>
        <row r="215">
          <cell r="C215">
            <v>0.06</v>
          </cell>
          <cell r="D215">
            <v>0.06</v>
          </cell>
        </row>
        <row r="217">
          <cell r="C217">
            <v>0.2</v>
          </cell>
          <cell r="D217">
            <v>0.2</v>
          </cell>
        </row>
        <row r="219">
          <cell r="C219">
            <v>0.04</v>
          </cell>
          <cell r="D219">
            <v>0.04</v>
          </cell>
        </row>
        <row r="221">
          <cell r="C221">
            <v>0.05</v>
          </cell>
          <cell r="D221">
            <v>0.05</v>
          </cell>
        </row>
        <row r="223">
          <cell r="C223">
            <v>0.09</v>
          </cell>
          <cell r="D223">
            <v>0.09</v>
          </cell>
        </row>
        <row r="225">
          <cell r="C225">
            <v>7.0000000000000007E-2</v>
          </cell>
          <cell r="D225">
            <v>0.06</v>
          </cell>
        </row>
        <row r="227">
          <cell r="C227">
            <v>0.08</v>
          </cell>
          <cell r="D227">
            <v>0.13</v>
          </cell>
        </row>
        <row r="229">
          <cell r="C229">
            <v>0.06</v>
          </cell>
          <cell r="D229">
            <v>0.05</v>
          </cell>
        </row>
        <row r="231">
          <cell r="C231">
            <v>0.05</v>
          </cell>
          <cell r="D231">
            <v>7.0000000000000007E-2</v>
          </cell>
        </row>
        <row r="233">
          <cell r="C233">
            <v>0.05</v>
          </cell>
          <cell r="D233">
            <v>0.05</v>
          </cell>
        </row>
        <row r="236">
          <cell r="C236">
            <v>0.1</v>
          </cell>
          <cell r="D236">
            <v>0.1</v>
          </cell>
        </row>
      </sheetData>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orted.org.nz/"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
  <sheetViews>
    <sheetView tabSelected="1" workbookViewId="0">
      <selection activeCell="N9" sqref="N9"/>
    </sheetView>
  </sheetViews>
  <sheetFormatPr defaultColWidth="8.88671875" defaultRowHeight="13.2" x14ac:dyDescent="0.25"/>
  <cols>
    <col min="1" max="1" width="6.6640625" style="55" customWidth="1"/>
    <col min="2" max="2" width="98.5546875" style="55" customWidth="1"/>
    <col min="3" max="3" width="0.33203125" style="55" customWidth="1"/>
    <col min="4" max="7" width="1.33203125" style="55" hidden="1" customWidth="1"/>
    <col min="8" max="10" width="8.88671875" style="55" hidden="1" customWidth="1"/>
    <col min="11" max="11" width="0" style="55" hidden="1" customWidth="1"/>
    <col min="12" max="16384" width="8.88671875" style="55"/>
  </cols>
  <sheetData>
    <row r="1" spans="1:18" ht="31.5" customHeight="1" x14ac:dyDescent="0.4">
      <c r="A1" s="514" t="s">
        <v>402</v>
      </c>
      <c r="B1" s="514"/>
      <c r="C1" s="514"/>
      <c r="D1" s="514"/>
      <c r="E1" s="514"/>
      <c r="F1" s="514"/>
      <c r="G1" s="514"/>
      <c r="H1" s="514"/>
      <c r="I1" s="514"/>
      <c r="J1" s="514"/>
      <c r="K1" s="514"/>
      <c r="L1" s="514"/>
      <c r="M1" s="163"/>
      <c r="N1" s="163"/>
      <c r="O1" s="163"/>
      <c r="P1" s="163"/>
      <c r="Q1" s="163"/>
      <c r="R1" s="163"/>
    </row>
    <row r="3" spans="1:18" ht="17.399999999999999" x14ac:dyDescent="0.3">
      <c r="B3" s="40" t="s">
        <v>177</v>
      </c>
    </row>
    <row r="4" spans="1:18" ht="12.75" customHeight="1" x14ac:dyDescent="0.3">
      <c r="B4" s="40"/>
    </row>
    <row r="5" spans="1:18" ht="15" x14ac:dyDescent="0.25">
      <c r="A5" s="139" t="s">
        <v>170</v>
      </c>
      <c r="B5" s="28" t="s">
        <v>231</v>
      </c>
      <c r="C5" s="262"/>
      <c r="D5" s="262"/>
      <c r="E5" s="262"/>
      <c r="F5" s="262"/>
      <c r="G5" s="262"/>
      <c r="H5" s="262"/>
      <c r="I5" s="262"/>
      <c r="J5" s="262"/>
      <c r="K5" s="262"/>
    </row>
    <row r="6" spans="1:18" ht="9.75" customHeight="1" x14ac:dyDescent="0.25">
      <c r="A6" s="80"/>
      <c r="B6" s="262"/>
      <c r="C6" s="262"/>
      <c r="D6" s="262"/>
      <c r="E6" s="262"/>
      <c r="F6" s="262"/>
      <c r="G6" s="262"/>
      <c r="H6" s="262"/>
      <c r="I6" s="262"/>
      <c r="J6" s="262"/>
      <c r="K6" s="262"/>
    </row>
    <row r="7" spans="1:18" ht="15.6" x14ac:dyDescent="0.3">
      <c r="A7" s="139" t="s">
        <v>171</v>
      </c>
      <c r="B7" s="22" t="s">
        <v>168</v>
      </c>
      <c r="C7" s="22"/>
      <c r="D7" s="22"/>
      <c r="E7" s="22"/>
      <c r="F7" s="22"/>
      <c r="G7" s="22"/>
      <c r="H7" s="262"/>
      <c r="I7" s="262"/>
      <c r="J7" s="262"/>
      <c r="K7" s="262"/>
    </row>
    <row r="8" spans="1:18" ht="9.75" customHeight="1" x14ac:dyDescent="0.25">
      <c r="A8" s="80"/>
      <c r="B8" s="262"/>
      <c r="C8" s="262"/>
      <c r="D8" s="262"/>
      <c r="E8" s="262"/>
      <c r="F8" s="262"/>
      <c r="G8" s="262"/>
      <c r="H8" s="262"/>
      <c r="I8" s="262"/>
      <c r="J8" s="262"/>
      <c r="K8" s="262"/>
    </row>
    <row r="9" spans="1:18" ht="15" x14ac:dyDescent="0.25">
      <c r="A9" s="139" t="s">
        <v>172</v>
      </c>
      <c r="B9" s="262" t="s">
        <v>169</v>
      </c>
      <c r="C9" s="262"/>
      <c r="D9" s="262"/>
      <c r="E9" s="262"/>
      <c r="F9" s="262"/>
      <c r="G9" s="262"/>
      <c r="H9" s="262"/>
      <c r="I9" s="262"/>
      <c r="J9" s="262"/>
      <c r="K9" s="262"/>
    </row>
    <row r="10" spans="1:18" ht="15" x14ac:dyDescent="0.25">
      <c r="A10" s="80"/>
      <c r="B10" s="262" t="s">
        <v>175</v>
      </c>
      <c r="C10" s="262"/>
      <c r="D10" s="262"/>
      <c r="E10" s="262"/>
      <c r="F10" s="262"/>
      <c r="G10" s="262"/>
      <c r="H10" s="262"/>
      <c r="I10" s="262"/>
      <c r="J10" s="262"/>
      <c r="K10" s="262"/>
    </row>
    <row r="11" spans="1:18" ht="15" x14ac:dyDescent="0.25">
      <c r="B11" s="28" t="s">
        <v>229</v>
      </c>
      <c r="C11" s="262"/>
      <c r="D11" s="262"/>
      <c r="E11" s="262"/>
      <c r="F11" s="262"/>
      <c r="G11" s="262"/>
      <c r="H11" s="262"/>
      <c r="I11" s="262"/>
      <c r="J11" s="262"/>
      <c r="K11" s="262"/>
    </row>
    <row r="12" spans="1:18" ht="15" x14ac:dyDescent="0.25">
      <c r="B12" s="28" t="s">
        <v>232</v>
      </c>
    </row>
    <row r="13" spans="1:18" ht="9.75" customHeight="1" x14ac:dyDescent="0.25"/>
    <row r="14" spans="1:18" ht="15" x14ac:dyDescent="0.25">
      <c r="A14" s="263" t="s">
        <v>212</v>
      </c>
      <c r="B14" s="28" t="s">
        <v>247</v>
      </c>
    </row>
    <row r="15" spans="1:18" ht="15" x14ac:dyDescent="0.25">
      <c r="B15" s="28" t="s">
        <v>248</v>
      </c>
    </row>
    <row r="16" spans="1:18" ht="9.75" customHeight="1" x14ac:dyDescent="0.25"/>
    <row r="17" spans="1:2" ht="15" x14ac:dyDescent="0.25">
      <c r="B17" s="28" t="s">
        <v>228</v>
      </c>
    </row>
    <row r="18" spans="1:2" ht="9.75" customHeight="1" x14ac:dyDescent="0.25"/>
    <row r="19" spans="1:2" ht="15" x14ac:dyDescent="0.25">
      <c r="B19" s="298" t="s">
        <v>249</v>
      </c>
    </row>
    <row r="20" spans="1:2" ht="9.75" customHeight="1" x14ac:dyDescent="0.25"/>
    <row r="21" spans="1:2" ht="15" x14ac:dyDescent="0.25">
      <c r="B21" s="28" t="s">
        <v>245</v>
      </c>
    </row>
    <row r="22" spans="1:2" ht="9.75" customHeight="1" x14ac:dyDescent="0.25"/>
    <row r="23" spans="1:2" ht="15" x14ac:dyDescent="0.25">
      <c r="B23" s="307" t="s">
        <v>246</v>
      </c>
    </row>
    <row r="24" spans="1:2" ht="9.75" customHeight="1" x14ac:dyDescent="0.25"/>
    <row r="25" spans="1:2" ht="15" x14ac:dyDescent="0.25">
      <c r="A25" s="28" t="s">
        <v>250</v>
      </c>
    </row>
  </sheetData>
  <sheetProtection selectLockedCells="1"/>
  <mergeCells count="1">
    <mergeCell ref="A1:L1"/>
  </mergeCells>
  <phoneticPr fontId="0" type="noConversion"/>
  <hyperlinks>
    <hyperlink ref="B23" r:id="rId1" xr:uid="{00000000-0004-0000-0000-000001000000}"/>
  </hyperlinks>
  <pageMargins left="0.75" right="0.75" top="1" bottom="1" header="0.5" footer="0.5"/>
  <pageSetup orientation="portrait" horizontalDpi="300" verticalDpi="300" r:id="rId2"/>
  <headerFooter alignWithMargins="0"/>
  <ignoredErrors>
    <ignoredError sqref="A5 A7:A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2"/>
  <sheetViews>
    <sheetView zoomScale="75" zoomScaleNormal="75" workbookViewId="0">
      <pane xSplit="1" ySplit="4" topLeftCell="B5" activePane="bottomRight" state="frozen"/>
      <selection pane="topRight" activeCell="B1" sqref="B1"/>
      <selection pane="bottomLeft" activeCell="A4" sqref="A4"/>
      <selection pane="bottomRight" activeCell="B7" sqref="B7"/>
    </sheetView>
  </sheetViews>
  <sheetFormatPr defaultRowHeight="13.2" x14ac:dyDescent="0.25"/>
  <cols>
    <col min="1" max="1" width="14" style="2" customWidth="1"/>
    <col min="2" max="2" width="16.33203125" customWidth="1"/>
    <col min="3" max="9" width="13.88671875" customWidth="1"/>
    <col min="10" max="10" width="12.6640625" customWidth="1"/>
    <col min="11" max="11" width="10.21875" customWidth="1"/>
    <col min="12" max="12" width="10.6640625" customWidth="1"/>
    <col min="13" max="13" width="18.5546875" customWidth="1"/>
    <col min="14" max="14" width="12.6640625" customWidth="1"/>
    <col min="15" max="15" width="11" customWidth="1"/>
    <col min="16" max="16" width="15" customWidth="1"/>
    <col min="17" max="18" width="11.109375" style="2" customWidth="1"/>
  </cols>
  <sheetData>
    <row r="1" spans="1:19" ht="30" x14ac:dyDescent="0.5">
      <c r="B1" s="519" t="s">
        <v>299</v>
      </c>
      <c r="C1" s="519"/>
      <c r="D1" s="519"/>
      <c r="E1" s="519"/>
      <c r="F1" s="519"/>
      <c r="G1" s="519"/>
      <c r="H1" s="519"/>
      <c r="I1" s="519"/>
      <c r="J1" s="519"/>
      <c r="K1" s="519"/>
      <c r="L1" s="519"/>
      <c r="M1" s="519"/>
      <c r="N1" s="519"/>
      <c r="O1" s="519"/>
      <c r="P1" s="519"/>
    </row>
    <row r="2" spans="1:19" s="14" customFormat="1" ht="17.399999999999999" x14ac:dyDescent="0.3">
      <c r="A2" s="12" t="s">
        <v>1</v>
      </c>
      <c r="B2" s="12" t="s">
        <v>12</v>
      </c>
      <c r="C2" s="12" t="s">
        <v>3</v>
      </c>
      <c r="D2" s="12">
        <f>'Monthly Spending Plan summary'!F2</f>
        <v>2024</v>
      </c>
      <c r="E2" s="371"/>
      <c r="R2" s="372" t="s">
        <v>304</v>
      </c>
    </row>
    <row r="3" spans="1:19" s="5" customFormat="1" x14ac:dyDescent="0.25">
      <c r="Q3" s="372" t="s">
        <v>302</v>
      </c>
      <c r="R3" s="372" t="s">
        <v>306</v>
      </c>
    </row>
    <row r="4" spans="1:19" s="5" customFormat="1" ht="13.8" thickBot="1" x14ac:dyDescent="0.3">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7" thickBot="1" x14ac:dyDescent="0.3">
      <c r="A5" s="386" t="s">
        <v>300</v>
      </c>
      <c r="B5" s="315">
        <f>+'Monthly Spending Plan summary'!B11</f>
        <v>0</v>
      </c>
      <c r="C5" s="315">
        <f>+'Monthly Spending Plan summary'!C11</f>
        <v>0</v>
      </c>
      <c r="D5" s="315">
        <f>+'Monthly Spending Plan summary'!D11</f>
        <v>0</v>
      </c>
      <c r="E5" s="315">
        <f>+'Monthly Spending Plan summary'!E11</f>
        <v>0</v>
      </c>
      <c r="F5" s="315">
        <f>+'Monthly Spending Plan summary'!F11</f>
        <v>0</v>
      </c>
      <c r="G5" s="315">
        <f>+'Monthly Spending Plan summary'!G11</f>
        <v>0</v>
      </c>
      <c r="H5" s="315">
        <f>+'Monthly Spending Plan summary'!H11</f>
        <v>0</v>
      </c>
      <c r="I5" s="315">
        <f>+'Monthly Spending Plan summary'!I11</f>
        <v>0</v>
      </c>
      <c r="J5" s="315">
        <f>+'Monthly Spending Plan summary'!J11</f>
        <v>0</v>
      </c>
      <c r="K5" s="315">
        <f>+'Monthly Spending Plan summary'!K11</f>
        <v>0</v>
      </c>
      <c r="L5" s="315">
        <f>+'Monthly Spending Plan summary'!L11</f>
        <v>0</v>
      </c>
      <c r="M5" s="315">
        <f>+'Monthly Spending Plan summary'!M11</f>
        <v>0</v>
      </c>
      <c r="N5" s="315">
        <f>+'Monthly Spending Plan summary'!N11</f>
        <v>0</v>
      </c>
      <c r="O5" s="315">
        <f>+'Monthly Spending Plan summary'!O11</f>
        <v>0</v>
      </c>
      <c r="P5" s="315">
        <f>+'Monthly Spending Plan summary'!P11</f>
        <v>0</v>
      </c>
      <c r="Q5" s="315">
        <f>SUM(C5:P5)</f>
        <v>0</v>
      </c>
      <c r="R5" s="396">
        <f>+B5-Q5</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19.5" customHeight="1" x14ac:dyDescent="0.25">
      <c r="A7" s="5">
        <v>1</v>
      </c>
      <c r="B7" s="319"/>
      <c r="C7" s="319"/>
      <c r="D7" s="319"/>
      <c r="E7" s="319"/>
      <c r="F7" s="319"/>
      <c r="G7" s="319"/>
      <c r="H7" s="319"/>
      <c r="I7" s="319"/>
      <c r="J7" s="319"/>
      <c r="K7" s="319"/>
      <c r="L7" s="319"/>
      <c r="M7" s="319"/>
      <c r="N7" s="319"/>
      <c r="O7" s="319"/>
      <c r="P7" s="319"/>
      <c r="Q7" s="388">
        <f t="shared" ref="Q7:Q39" si="0">SUM(C7:P7)</f>
        <v>0</v>
      </c>
      <c r="R7" s="388">
        <f>+B7-Q7</f>
        <v>0</v>
      </c>
      <c r="S7" s="3"/>
    </row>
    <row r="8" spans="1:19" ht="19.5" customHeight="1" x14ac:dyDescent="0.25">
      <c r="A8" s="5">
        <v>2</v>
      </c>
      <c r="B8" s="319"/>
      <c r="C8" s="319"/>
      <c r="D8" s="319"/>
      <c r="E8" s="319"/>
      <c r="F8" s="319"/>
      <c r="G8" s="319"/>
      <c r="H8" s="319"/>
      <c r="I8" s="319"/>
      <c r="J8" s="319"/>
      <c r="K8" s="319"/>
      <c r="L8" s="319"/>
      <c r="M8" s="319"/>
      <c r="N8" s="319"/>
      <c r="O8" s="319"/>
      <c r="P8" s="319"/>
      <c r="Q8" s="388">
        <f t="shared" si="0"/>
        <v>0</v>
      </c>
      <c r="R8" s="388">
        <f t="shared" ref="R8:R38" si="1">+B8-Q8</f>
        <v>0</v>
      </c>
      <c r="S8" s="3"/>
    </row>
    <row r="9" spans="1:19" ht="19.5" customHeight="1" x14ac:dyDescent="0.25">
      <c r="A9" s="5">
        <v>3</v>
      </c>
      <c r="B9" s="319"/>
      <c r="C9" s="319"/>
      <c r="D9" s="319"/>
      <c r="E9" s="319"/>
      <c r="F9" s="319"/>
      <c r="G9" s="319"/>
      <c r="H9" s="319"/>
      <c r="I9" s="319"/>
      <c r="J9" s="319"/>
      <c r="K9" s="319"/>
      <c r="L9" s="319"/>
      <c r="M9" s="319"/>
      <c r="N9" s="319"/>
      <c r="O9" s="319"/>
      <c r="P9" s="319"/>
      <c r="Q9" s="388">
        <f t="shared" si="0"/>
        <v>0</v>
      </c>
      <c r="R9" s="388">
        <f t="shared" si="1"/>
        <v>0</v>
      </c>
      <c r="S9" s="3"/>
    </row>
    <row r="10" spans="1:19" ht="19.5" customHeight="1" x14ac:dyDescent="0.25">
      <c r="A10" s="5">
        <v>4</v>
      </c>
      <c r="B10" s="319"/>
      <c r="C10" s="319"/>
      <c r="D10" s="319"/>
      <c r="E10" s="319"/>
      <c r="F10" s="319"/>
      <c r="G10" s="319"/>
      <c r="H10" s="319"/>
      <c r="I10" s="319"/>
      <c r="J10" s="319"/>
      <c r="K10" s="319"/>
      <c r="L10" s="319"/>
      <c r="M10" s="319"/>
      <c r="N10" s="319"/>
      <c r="O10" s="319"/>
      <c r="P10" s="319"/>
      <c r="Q10" s="388">
        <f t="shared" si="0"/>
        <v>0</v>
      </c>
      <c r="R10" s="388">
        <f t="shared" si="1"/>
        <v>0</v>
      </c>
      <c r="S10" s="3"/>
    </row>
    <row r="11" spans="1:19" ht="19.5" customHeight="1" x14ac:dyDescent="0.25">
      <c r="A11" s="5">
        <v>5</v>
      </c>
      <c r="B11" s="319"/>
      <c r="C11" s="319"/>
      <c r="D11" s="319"/>
      <c r="E11" s="319"/>
      <c r="F11" s="319"/>
      <c r="G11" s="319"/>
      <c r="H11" s="319"/>
      <c r="I11" s="319"/>
      <c r="J11" s="319"/>
      <c r="K11" s="319"/>
      <c r="L11" s="319"/>
      <c r="M11" s="319"/>
      <c r="N11" s="319"/>
      <c r="O11" s="319"/>
      <c r="P11" s="319"/>
      <c r="Q11" s="388">
        <f t="shared" si="0"/>
        <v>0</v>
      </c>
      <c r="R11" s="388">
        <f t="shared" si="1"/>
        <v>0</v>
      </c>
      <c r="S11" s="3"/>
    </row>
    <row r="12" spans="1:19" ht="19.5" customHeight="1" x14ac:dyDescent="0.25">
      <c r="A12" s="5">
        <v>6</v>
      </c>
      <c r="B12" s="319"/>
      <c r="C12" s="319"/>
      <c r="D12" s="319"/>
      <c r="E12" s="319"/>
      <c r="F12" s="319"/>
      <c r="G12" s="319"/>
      <c r="H12" s="319"/>
      <c r="I12" s="319"/>
      <c r="J12" s="319"/>
      <c r="K12" s="319"/>
      <c r="L12" s="319"/>
      <c r="M12" s="319"/>
      <c r="N12" s="319"/>
      <c r="O12" s="319"/>
      <c r="P12" s="319"/>
      <c r="Q12" s="388">
        <f t="shared" si="0"/>
        <v>0</v>
      </c>
      <c r="R12" s="388">
        <f t="shared" si="1"/>
        <v>0</v>
      </c>
      <c r="S12" s="3"/>
    </row>
    <row r="13" spans="1:19" ht="19.5" customHeight="1" x14ac:dyDescent="0.25">
      <c r="A13" s="5">
        <v>7</v>
      </c>
      <c r="B13" s="319"/>
      <c r="C13" s="319"/>
      <c r="D13" s="319"/>
      <c r="E13" s="319"/>
      <c r="F13" s="319"/>
      <c r="G13" s="319"/>
      <c r="H13" s="319"/>
      <c r="I13" s="319"/>
      <c r="J13" s="319"/>
      <c r="K13" s="319"/>
      <c r="L13" s="319"/>
      <c r="M13" s="319"/>
      <c r="N13" s="319"/>
      <c r="O13" s="319"/>
      <c r="P13" s="319"/>
      <c r="Q13" s="388">
        <f t="shared" si="0"/>
        <v>0</v>
      </c>
      <c r="R13" s="388">
        <f t="shared" si="1"/>
        <v>0</v>
      </c>
      <c r="S13" s="3"/>
    </row>
    <row r="14" spans="1:19" ht="19.5" customHeight="1" x14ac:dyDescent="0.25">
      <c r="A14" s="5">
        <v>8</v>
      </c>
      <c r="B14" s="319"/>
      <c r="C14" s="319"/>
      <c r="D14" s="319"/>
      <c r="E14" s="319"/>
      <c r="F14" s="319"/>
      <c r="G14" s="319"/>
      <c r="H14" s="319"/>
      <c r="I14" s="319"/>
      <c r="J14" s="319"/>
      <c r="K14" s="319"/>
      <c r="L14" s="319"/>
      <c r="M14" s="319"/>
      <c r="N14" s="319"/>
      <c r="O14" s="319"/>
      <c r="P14" s="319"/>
      <c r="Q14" s="388">
        <f t="shared" si="0"/>
        <v>0</v>
      </c>
      <c r="R14" s="388">
        <f t="shared" si="1"/>
        <v>0</v>
      </c>
      <c r="S14" s="3"/>
    </row>
    <row r="15" spans="1:19" ht="19.5" customHeight="1" x14ac:dyDescent="0.25">
      <c r="A15" s="5">
        <v>9</v>
      </c>
      <c r="B15" s="319"/>
      <c r="C15" s="319"/>
      <c r="D15" s="319"/>
      <c r="E15" s="319"/>
      <c r="F15" s="319"/>
      <c r="G15" s="319"/>
      <c r="H15" s="319"/>
      <c r="I15" s="319"/>
      <c r="J15" s="319"/>
      <c r="K15" s="319"/>
      <c r="L15" s="319"/>
      <c r="M15" s="319"/>
      <c r="N15" s="319"/>
      <c r="O15" s="319"/>
      <c r="P15" s="319"/>
      <c r="Q15" s="388">
        <f t="shared" si="0"/>
        <v>0</v>
      </c>
      <c r="R15" s="388">
        <f t="shared" si="1"/>
        <v>0</v>
      </c>
      <c r="S15" s="3"/>
    </row>
    <row r="16" spans="1:19" ht="19.5" customHeight="1" x14ac:dyDescent="0.25">
      <c r="A16" s="5">
        <v>10</v>
      </c>
      <c r="B16" s="319"/>
      <c r="C16" s="319"/>
      <c r="D16" s="319"/>
      <c r="E16" s="319"/>
      <c r="F16" s="319"/>
      <c r="G16" s="319"/>
      <c r="H16" s="319"/>
      <c r="I16" s="319"/>
      <c r="J16" s="319"/>
      <c r="K16" s="319"/>
      <c r="L16" s="319"/>
      <c r="M16" s="319"/>
      <c r="N16" s="319"/>
      <c r="O16" s="319"/>
      <c r="P16" s="319"/>
      <c r="Q16" s="388">
        <f t="shared" si="0"/>
        <v>0</v>
      </c>
      <c r="R16" s="388">
        <f t="shared" si="1"/>
        <v>0</v>
      </c>
      <c r="S16" s="3"/>
    </row>
    <row r="17" spans="1:20" ht="19.5" customHeight="1" x14ac:dyDescent="0.25">
      <c r="A17" s="5">
        <v>11</v>
      </c>
      <c r="B17" s="319"/>
      <c r="C17" s="319"/>
      <c r="D17" s="319"/>
      <c r="E17" s="319"/>
      <c r="F17" s="319"/>
      <c r="G17" s="319"/>
      <c r="H17" s="319"/>
      <c r="I17" s="319"/>
      <c r="J17" s="319"/>
      <c r="K17" s="319"/>
      <c r="L17" s="319"/>
      <c r="M17" s="319"/>
      <c r="N17" s="319"/>
      <c r="O17" s="319"/>
      <c r="P17" s="319"/>
      <c r="Q17" s="388">
        <f t="shared" si="0"/>
        <v>0</v>
      </c>
      <c r="R17" s="388">
        <f t="shared" si="1"/>
        <v>0</v>
      </c>
      <c r="S17" s="3"/>
    </row>
    <row r="18" spans="1:20" ht="19.5" customHeight="1" x14ac:dyDescent="0.25">
      <c r="A18" s="5">
        <v>12</v>
      </c>
      <c r="B18" s="319"/>
      <c r="C18" s="319"/>
      <c r="D18" s="319"/>
      <c r="E18" s="319"/>
      <c r="F18" s="319"/>
      <c r="G18" s="319"/>
      <c r="H18" s="319"/>
      <c r="I18" s="319"/>
      <c r="J18" s="319"/>
      <c r="K18" s="319"/>
      <c r="L18" s="319"/>
      <c r="M18" s="319"/>
      <c r="N18" s="319"/>
      <c r="O18" s="319"/>
      <c r="P18" s="319"/>
      <c r="Q18" s="388">
        <f t="shared" si="0"/>
        <v>0</v>
      </c>
      <c r="R18" s="388">
        <f t="shared" si="1"/>
        <v>0</v>
      </c>
      <c r="S18" s="3"/>
    </row>
    <row r="19" spans="1:20" ht="19.5" customHeight="1" x14ac:dyDescent="0.25">
      <c r="A19" s="5">
        <v>13</v>
      </c>
      <c r="B19" s="319"/>
      <c r="C19" s="319"/>
      <c r="D19" s="319"/>
      <c r="E19" s="319"/>
      <c r="F19" s="319"/>
      <c r="G19" s="319"/>
      <c r="H19" s="319"/>
      <c r="I19" s="319"/>
      <c r="J19" s="319"/>
      <c r="K19" s="319"/>
      <c r="L19" s="319"/>
      <c r="M19" s="319"/>
      <c r="N19" s="319"/>
      <c r="O19" s="319"/>
      <c r="P19" s="319"/>
      <c r="Q19" s="388">
        <f t="shared" si="0"/>
        <v>0</v>
      </c>
      <c r="R19" s="388">
        <f t="shared" si="1"/>
        <v>0</v>
      </c>
      <c r="S19" s="3"/>
    </row>
    <row r="20" spans="1:20" ht="19.5" customHeight="1" x14ac:dyDescent="0.25">
      <c r="A20" s="5">
        <v>14</v>
      </c>
      <c r="B20" s="319"/>
      <c r="C20" s="319"/>
      <c r="D20" s="319"/>
      <c r="E20" s="319"/>
      <c r="F20" s="319"/>
      <c r="G20" s="319"/>
      <c r="H20" s="319"/>
      <c r="I20" s="319"/>
      <c r="J20" s="319"/>
      <c r="K20" s="319"/>
      <c r="L20" s="319"/>
      <c r="M20" s="319"/>
      <c r="N20" s="319"/>
      <c r="O20" s="319"/>
      <c r="P20" s="319"/>
      <c r="Q20" s="388">
        <f t="shared" si="0"/>
        <v>0</v>
      </c>
      <c r="R20" s="388">
        <f t="shared" si="1"/>
        <v>0</v>
      </c>
      <c r="S20" s="3"/>
    </row>
    <row r="21" spans="1:20" ht="19.5" customHeight="1" thickBot="1" x14ac:dyDescent="0.3">
      <c r="A21" s="249">
        <v>15</v>
      </c>
      <c r="B21" s="319"/>
      <c r="C21" s="319"/>
      <c r="D21" s="319"/>
      <c r="E21" s="319"/>
      <c r="F21" s="319"/>
      <c r="G21" s="319"/>
      <c r="H21" s="319"/>
      <c r="I21" s="319"/>
      <c r="J21" s="319"/>
      <c r="K21" s="319"/>
      <c r="L21" s="319"/>
      <c r="M21" s="319"/>
      <c r="N21" s="319"/>
      <c r="O21" s="319"/>
      <c r="P21" s="319"/>
      <c r="Q21" s="388">
        <f t="shared" si="0"/>
        <v>0</v>
      </c>
      <c r="R21" s="393">
        <f t="shared" si="1"/>
        <v>0</v>
      </c>
      <c r="S21" s="3"/>
    </row>
    <row r="22" spans="1:20" s="4" customFormat="1" ht="27" thickBot="1" x14ac:dyDescent="0.3">
      <c r="A22" s="373" t="s">
        <v>315</v>
      </c>
      <c r="B22" s="335">
        <f>SUM(B7:B21)</f>
        <v>0</v>
      </c>
      <c r="C22" s="335">
        <f t="shared" ref="C22:P22" si="2">SUM(C7:C21)</f>
        <v>0</v>
      </c>
      <c r="D22" s="335">
        <f t="shared" si="2"/>
        <v>0</v>
      </c>
      <c r="E22" s="335">
        <f t="shared" si="2"/>
        <v>0</v>
      </c>
      <c r="F22" s="335">
        <f t="shared" si="2"/>
        <v>0</v>
      </c>
      <c r="G22" s="335">
        <f t="shared" si="2"/>
        <v>0</v>
      </c>
      <c r="H22" s="335">
        <f t="shared" si="2"/>
        <v>0</v>
      </c>
      <c r="I22" s="335">
        <f t="shared" si="2"/>
        <v>0</v>
      </c>
      <c r="J22" s="335">
        <f t="shared" si="2"/>
        <v>0</v>
      </c>
      <c r="K22" s="335">
        <f t="shared" si="2"/>
        <v>0</v>
      </c>
      <c r="L22" s="335">
        <f t="shared" si="2"/>
        <v>0</v>
      </c>
      <c r="M22" s="335">
        <f t="shared" si="2"/>
        <v>0</v>
      </c>
      <c r="N22" s="335">
        <f t="shared" si="2"/>
        <v>0</v>
      </c>
      <c r="O22" s="335">
        <f t="shared" si="2"/>
        <v>0</v>
      </c>
      <c r="P22" s="335">
        <f t="shared" si="2"/>
        <v>0</v>
      </c>
      <c r="Q22" s="335">
        <f t="shared" si="0"/>
        <v>0</v>
      </c>
      <c r="R22" s="394">
        <f t="shared" si="1"/>
        <v>0</v>
      </c>
      <c r="S22" s="13"/>
      <c r="T22"/>
    </row>
    <row r="23" spans="1:20" ht="19.5" customHeight="1" x14ac:dyDescent="0.25">
      <c r="A23" s="5">
        <v>16</v>
      </c>
      <c r="B23" s="319"/>
      <c r="C23" s="319"/>
      <c r="D23" s="319"/>
      <c r="E23" s="319"/>
      <c r="F23" s="319"/>
      <c r="G23" s="319"/>
      <c r="H23" s="319"/>
      <c r="I23" s="319"/>
      <c r="J23" s="319"/>
      <c r="K23" s="319"/>
      <c r="L23" s="319"/>
      <c r="M23" s="319"/>
      <c r="N23" s="319"/>
      <c r="O23" s="319"/>
      <c r="P23" s="319"/>
      <c r="Q23" s="388">
        <f t="shared" si="0"/>
        <v>0</v>
      </c>
      <c r="R23" s="395">
        <f t="shared" si="1"/>
        <v>0</v>
      </c>
      <c r="S23" s="3"/>
    </row>
    <row r="24" spans="1:20" ht="19.5" customHeight="1" x14ac:dyDescent="0.25">
      <c r="A24" s="5">
        <v>17</v>
      </c>
      <c r="B24" s="319"/>
      <c r="C24" s="319"/>
      <c r="D24" s="319"/>
      <c r="E24" s="319"/>
      <c r="F24" s="319"/>
      <c r="G24" s="319"/>
      <c r="H24" s="319"/>
      <c r="I24" s="319"/>
      <c r="J24" s="319"/>
      <c r="K24" s="319"/>
      <c r="L24" s="319"/>
      <c r="M24" s="319"/>
      <c r="N24" s="319"/>
      <c r="O24" s="319"/>
      <c r="P24" s="319"/>
      <c r="Q24" s="388">
        <f t="shared" si="0"/>
        <v>0</v>
      </c>
      <c r="R24" s="388">
        <f t="shared" si="1"/>
        <v>0</v>
      </c>
      <c r="S24" s="3"/>
    </row>
    <row r="25" spans="1:20" ht="19.5" customHeight="1" x14ac:dyDescent="0.25">
      <c r="A25" s="5">
        <v>18</v>
      </c>
      <c r="B25" s="319"/>
      <c r="C25" s="319"/>
      <c r="D25" s="319"/>
      <c r="E25" s="319"/>
      <c r="F25" s="319"/>
      <c r="G25" s="319"/>
      <c r="H25" s="319"/>
      <c r="I25" s="319"/>
      <c r="J25" s="319"/>
      <c r="K25" s="319"/>
      <c r="L25" s="319"/>
      <c r="M25" s="319"/>
      <c r="N25" s="319"/>
      <c r="O25" s="319"/>
      <c r="P25" s="319"/>
      <c r="Q25" s="388">
        <f t="shared" si="0"/>
        <v>0</v>
      </c>
      <c r="R25" s="388">
        <f t="shared" si="1"/>
        <v>0</v>
      </c>
      <c r="S25" s="3"/>
    </row>
    <row r="26" spans="1:20" ht="19.5" customHeight="1" x14ac:dyDescent="0.25">
      <c r="A26" s="5">
        <v>19</v>
      </c>
      <c r="B26" s="319"/>
      <c r="C26" s="319"/>
      <c r="D26" s="319"/>
      <c r="E26" s="319"/>
      <c r="F26" s="319"/>
      <c r="G26" s="319"/>
      <c r="H26" s="319"/>
      <c r="I26" s="319"/>
      <c r="J26" s="319"/>
      <c r="K26" s="319"/>
      <c r="L26" s="319"/>
      <c r="M26" s="319"/>
      <c r="N26" s="319"/>
      <c r="O26" s="319"/>
      <c r="P26" s="319"/>
      <c r="Q26" s="388">
        <f t="shared" si="0"/>
        <v>0</v>
      </c>
      <c r="R26" s="388">
        <f t="shared" si="1"/>
        <v>0</v>
      </c>
      <c r="S26" s="3"/>
    </row>
    <row r="27" spans="1:20" ht="19.5" customHeight="1" x14ac:dyDescent="0.25">
      <c r="A27" s="5">
        <v>20</v>
      </c>
      <c r="B27" s="319"/>
      <c r="C27" s="319"/>
      <c r="D27" s="319"/>
      <c r="E27" s="319"/>
      <c r="F27" s="319"/>
      <c r="G27" s="319"/>
      <c r="H27" s="319"/>
      <c r="I27" s="319"/>
      <c r="J27" s="319"/>
      <c r="K27" s="319"/>
      <c r="L27" s="319"/>
      <c r="M27" s="319"/>
      <c r="N27" s="319"/>
      <c r="O27" s="319"/>
      <c r="P27" s="319"/>
      <c r="Q27" s="388">
        <f t="shared" si="0"/>
        <v>0</v>
      </c>
      <c r="R27" s="388">
        <f t="shared" si="1"/>
        <v>0</v>
      </c>
      <c r="S27" s="3"/>
    </row>
    <row r="28" spans="1:20" ht="19.5" customHeight="1" x14ac:dyDescent="0.25">
      <c r="A28" s="5">
        <v>21</v>
      </c>
      <c r="B28" s="319"/>
      <c r="C28" s="319"/>
      <c r="D28" s="319"/>
      <c r="E28" s="319"/>
      <c r="F28" s="319"/>
      <c r="G28" s="319"/>
      <c r="H28" s="319"/>
      <c r="I28" s="319"/>
      <c r="J28" s="319"/>
      <c r="K28" s="319"/>
      <c r="L28" s="319"/>
      <c r="M28" s="319"/>
      <c r="N28" s="319"/>
      <c r="O28" s="319"/>
      <c r="P28" s="319"/>
      <c r="Q28" s="388">
        <f t="shared" si="0"/>
        <v>0</v>
      </c>
      <c r="R28" s="388">
        <f t="shared" si="1"/>
        <v>0</v>
      </c>
      <c r="S28" s="3"/>
    </row>
    <row r="29" spans="1:20" ht="19.5" customHeight="1" x14ac:dyDescent="0.25">
      <c r="A29" s="5">
        <v>22</v>
      </c>
      <c r="B29" s="319"/>
      <c r="C29" s="319"/>
      <c r="D29" s="319"/>
      <c r="E29" s="319"/>
      <c r="F29" s="319"/>
      <c r="G29" s="319"/>
      <c r="H29" s="319"/>
      <c r="I29" s="319"/>
      <c r="J29" s="319"/>
      <c r="K29" s="319"/>
      <c r="L29" s="319"/>
      <c r="M29" s="319"/>
      <c r="N29" s="319"/>
      <c r="O29" s="319"/>
      <c r="P29" s="319"/>
      <c r="Q29" s="388">
        <f t="shared" si="0"/>
        <v>0</v>
      </c>
      <c r="R29" s="388">
        <f t="shared" si="1"/>
        <v>0</v>
      </c>
      <c r="S29" s="3"/>
    </row>
    <row r="30" spans="1:20" ht="19.5" customHeight="1" x14ac:dyDescent="0.25">
      <c r="A30" s="5">
        <v>23</v>
      </c>
      <c r="B30" s="319"/>
      <c r="C30" s="319"/>
      <c r="D30" s="319"/>
      <c r="E30" s="319"/>
      <c r="F30" s="319"/>
      <c r="G30" s="319"/>
      <c r="H30" s="319"/>
      <c r="I30" s="319"/>
      <c r="J30" s="319"/>
      <c r="K30" s="319"/>
      <c r="L30" s="319"/>
      <c r="M30" s="319"/>
      <c r="N30" s="319"/>
      <c r="O30" s="319"/>
      <c r="P30" s="319"/>
      <c r="Q30" s="388">
        <f t="shared" si="0"/>
        <v>0</v>
      </c>
      <c r="R30" s="388">
        <f t="shared" si="1"/>
        <v>0</v>
      </c>
      <c r="S30" s="3"/>
    </row>
    <row r="31" spans="1:20" ht="19.5" customHeight="1" x14ac:dyDescent="0.25">
      <c r="A31" s="5">
        <v>24</v>
      </c>
      <c r="B31" s="319"/>
      <c r="C31" s="319"/>
      <c r="D31" s="319"/>
      <c r="E31" s="319"/>
      <c r="F31" s="319"/>
      <c r="G31" s="319"/>
      <c r="H31" s="319"/>
      <c r="I31" s="319"/>
      <c r="J31" s="319"/>
      <c r="K31" s="319"/>
      <c r="L31" s="319"/>
      <c r="M31" s="319"/>
      <c r="N31" s="319"/>
      <c r="O31" s="319"/>
      <c r="P31" s="319"/>
      <c r="Q31" s="388">
        <f t="shared" si="0"/>
        <v>0</v>
      </c>
      <c r="R31" s="388">
        <f t="shared" si="1"/>
        <v>0</v>
      </c>
      <c r="S31" s="3"/>
    </row>
    <row r="32" spans="1:20" ht="19.5" customHeight="1" x14ac:dyDescent="0.25">
      <c r="A32" s="5">
        <v>25</v>
      </c>
      <c r="B32" s="319"/>
      <c r="C32" s="319"/>
      <c r="D32" s="319"/>
      <c r="E32" s="319"/>
      <c r="F32" s="319"/>
      <c r="G32" s="319"/>
      <c r="H32" s="319"/>
      <c r="I32" s="319"/>
      <c r="J32" s="319"/>
      <c r="K32" s="319"/>
      <c r="L32" s="319"/>
      <c r="M32" s="319"/>
      <c r="N32" s="319"/>
      <c r="O32" s="319"/>
      <c r="P32" s="319"/>
      <c r="Q32" s="388">
        <f t="shared" si="0"/>
        <v>0</v>
      </c>
      <c r="R32" s="388">
        <f t="shared" si="1"/>
        <v>0</v>
      </c>
      <c r="S32" s="3"/>
    </row>
    <row r="33" spans="1:19" ht="19.5" customHeight="1" x14ac:dyDescent="0.25">
      <c r="A33" s="5">
        <v>26</v>
      </c>
      <c r="B33" s="319"/>
      <c r="C33" s="319"/>
      <c r="D33" s="319"/>
      <c r="E33" s="319"/>
      <c r="F33" s="319"/>
      <c r="G33" s="319"/>
      <c r="H33" s="319"/>
      <c r="I33" s="319"/>
      <c r="J33" s="319"/>
      <c r="K33" s="319"/>
      <c r="L33" s="319"/>
      <c r="M33" s="319"/>
      <c r="N33" s="319"/>
      <c r="O33" s="319"/>
      <c r="P33" s="319"/>
      <c r="Q33" s="388">
        <f t="shared" si="0"/>
        <v>0</v>
      </c>
      <c r="R33" s="388">
        <f t="shared" si="1"/>
        <v>0</v>
      </c>
      <c r="S33" s="3"/>
    </row>
    <row r="34" spans="1:19" ht="19.5" customHeight="1" x14ac:dyDescent="0.25">
      <c r="A34" s="5">
        <v>27</v>
      </c>
      <c r="B34" s="319"/>
      <c r="C34" s="319"/>
      <c r="D34" s="319"/>
      <c r="E34" s="319"/>
      <c r="F34" s="319"/>
      <c r="G34" s="319"/>
      <c r="H34" s="319"/>
      <c r="I34" s="319"/>
      <c r="J34" s="319"/>
      <c r="K34" s="319"/>
      <c r="L34" s="319"/>
      <c r="M34" s="319"/>
      <c r="N34" s="319"/>
      <c r="O34" s="319"/>
      <c r="P34" s="319"/>
      <c r="Q34" s="388">
        <f t="shared" si="0"/>
        <v>0</v>
      </c>
      <c r="R34" s="388">
        <f t="shared" si="1"/>
        <v>0</v>
      </c>
      <c r="S34" s="3"/>
    </row>
    <row r="35" spans="1:19" ht="19.5" customHeight="1" x14ac:dyDescent="0.25">
      <c r="A35" s="5">
        <v>28</v>
      </c>
      <c r="B35" s="319"/>
      <c r="C35" s="319"/>
      <c r="D35" s="319"/>
      <c r="E35" s="319"/>
      <c r="F35" s="319"/>
      <c r="G35" s="319"/>
      <c r="H35" s="319"/>
      <c r="I35" s="319"/>
      <c r="J35" s="319"/>
      <c r="K35" s="319"/>
      <c r="L35" s="319"/>
      <c r="M35" s="319"/>
      <c r="N35" s="319"/>
      <c r="O35" s="319"/>
      <c r="P35" s="319"/>
      <c r="Q35" s="388">
        <f t="shared" si="0"/>
        <v>0</v>
      </c>
      <c r="R35" s="388">
        <f t="shared" si="1"/>
        <v>0</v>
      </c>
      <c r="S35" s="3"/>
    </row>
    <row r="36" spans="1:19" ht="19.5" customHeight="1" x14ac:dyDescent="0.25">
      <c r="A36" s="5">
        <v>29</v>
      </c>
      <c r="B36" s="319"/>
      <c r="C36" s="319"/>
      <c r="D36" s="319"/>
      <c r="E36" s="319"/>
      <c r="F36" s="319"/>
      <c r="G36" s="319"/>
      <c r="H36" s="319"/>
      <c r="I36" s="319"/>
      <c r="J36" s="319"/>
      <c r="K36" s="319"/>
      <c r="L36" s="319"/>
      <c r="M36" s="319"/>
      <c r="N36" s="319"/>
      <c r="O36" s="319"/>
      <c r="P36" s="319"/>
      <c r="Q36" s="388">
        <f t="shared" si="0"/>
        <v>0</v>
      </c>
      <c r="R36" s="388">
        <f t="shared" si="1"/>
        <v>0</v>
      </c>
      <c r="S36" s="3"/>
    </row>
    <row r="37" spans="1:19" ht="19.5" customHeight="1" x14ac:dyDescent="0.25">
      <c r="A37" s="5">
        <v>30</v>
      </c>
      <c r="B37" s="319"/>
      <c r="C37" s="319"/>
      <c r="D37" s="319"/>
      <c r="E37" s="319"/>
      <c r="F37" s="319"/>
      <c r="G37" s="319"/>
      <c r="H37" s="319"/>
      <c r="I37" s="319"/>
      <c r="J37" s="319"/>
      <c r="K37" s="319"/>
      <c r="L37" s="319"/>
      <c r="M37" s="319"/>
      <c r="N37" s="319"/>
      <c r="O37" s="319"/>
      <c r="P37" s="319"/>
      <c r="Q37" s="388">
        <f t="shared" si="0"/>
        <v>0</v>
      </c>
      <c r="R37" s="388">
        <f t="shared" si="1"/>
        <v>0</v>
      </c>
      <c r="S37" s="3"/>
    </row>
    <row r="38" spans="1:19" ht="19.5" customHeight="1" x14ac:dyDescent="0.25">
      <c r="A38" s="5">
        <v>31</v>
      </c>
      <c r="B38" s="319"/>
      <c r="C38" s="319"/>
      <c r="D38" s="319"/>
      <c r="E38" s="319"/>
      <c r="F38" s="319"/>
      <c r="G38" s="319"/>
      <c r="H38" s="319"/>
      <c r="I38" s="319"/>
      <c r="J38" s="319"/>
      <c r="K38" s="319"/>
      <c r="L38" s="319"/>
      <c r="M38" s="319"/>
      <c r="N38" s="319"/>
      <c r="O38" s="319"/>
      <c r="P38" s="319"/>
      <c r="Q38" s="388">
        <f t="shared" si="0"/>
        <v>0</v>
      </c>
      <c r="R38" s="388">
        <f t="shared" si="1"/>
        <v>0</v>
      </c>
      <c r="S38" s="3"/>
    </row>
    <row r="39" spans="1:19" ht="27" thickBot="1" x14ac:dyDescent="0.3">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si="0"/>
        <v>0</v>
      </c>
      <c r="R39" s="378">
        <f>+B39-Q39</f>
        <v>0</v>
      </c>
      <c r="S39" s="3"/>
    </row>
    <row r="40" spans="1:19" ht="26.4" x14ac:dyDescent="0.25">
      <c r="A40" s="386" t="s">
        <v>317</v>
      </c>
      <c r="B40" s="321">
        <f>-B5+B39</f>
        <v>0</v>
      </c>
      <c r="C40" s="321">
        <f t="shared" ref="C40:Q40" si="4">+C5-C39</f>
        <v>0</v>
      </c>
      <c r="D40" s="321">
        <f t="shared" si="4"/>
        <v>0</v>
      </c>
      <c r="E40" s="321">
        <f t="shared" si="4"/>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1">
        <f t="shared" si="4"/>
        <v>0</v>
      </c>
      <c r="R40" s="321">
        <f>+R5+R39</f>
        <v>0</v>
      </c>
      <c r="S40" s="3"/>
    </row>
    <row r="41" spans="1:19" x14ac:dyDescent="0.25">
      <c r="A41" s="14"/>
      <c r="B41" s="323"/>
      <c r="C41" s="324"/>
      <c r="D41" s="324"/>
      <c r="E41" s="324"/>
      <c r="F41" s="324"/>
      <c r="G41" s="324"/>
      <c r="H41" s="324"/>
      <c r="I41" s="324"/>
      <c r="J41" s="324"/>
      <c r="K41" s="324"/>
      <c r="L41" s="324"/>
      <c r="M41" s="324"/>
      <c r="N41" s="324"/>
      <c r="O41" s="324"/>
      <c r="P41" s="324"/>
      <c r="Q41" s="323"/>
      <c r="R41" s="397"/>
      <c r="S41" s="3"/>
    </row>
    <row r="42" spans="1:19" ht="26.4" x14ac:dyDescent="0.25">
      <c r="A42" s="386" t="s">
        <v>318</v>
      </c>
      <c r="B42" s="315">
        <f>+'Monthly Spending Plan summary'!B26</f>
        <v>0</v>
      </c>
      <c r="C42" s="315">
        <f>+'Monthly Spending Plan summary'!C26</f>
        <v>0</v>
      </c>
      <c r="D42" s="315">
        <f>+'Monthly Spending Plan summary'!D26</f>
        <v>0</v>
      </c>
      <c r="E42" s="315">
        <f>+'Monthly Spending Plan summary'!E26</f>
        <v>0</v>
      </c>
      <c r="F42" s="315">
        <f>+'Monthly Spending Plan summary'!F26</f>
        <v>0</v>
      </c>
      <c r="G42" s="315">
        <f>+'Monthly Spending Plan summary'!G26</f>
        <v>0</v>
      </c>
      <c r="H42" s="315">
        <f>+'Monthly Spending Plan summary'!H26</f>
        <v>0</v>
      </c>
      <c r="I42" s="315">
        <f>+'Monthly Spending Plan summary'!I26</f>
        <v>0</v>
      </c>
      <c r="J42" s="315">
        <f>+'Monthly Spending Plan summary'!J26</f>
        <v>0</v>
      </c>
      <c r="K42" s="315">
        <f>+'Monthly Spending Plan summary'!K26</f>
        <v>0</v>
      </c>
      <c r="L42" s="315">
        <f>+'Monthly Spending Plan summary'!L26</f>
        <v>0</v>
      </c>
      <c r="M42" s="315">
        <f>+'Monthly Spending Plan summary'!M26</f>
        <v>0</v>
      </c>
      <c r="N42" s="315">
        <f>+'Monthly Spending Plan summary'!N26</f>
        <v>0</v>
      </c>
      <c r="O42" s="315">
        <f>+'Monthly Spending Plan summary'!O26</f>
        <v>0</v>
      </c>
      <c r="P42" s="315">
        <f>+'Monthly Spending Plan summary'!P26</f>
        <v>0</v>
      </c>
      <c r="Q42" s="315">
        <f>+'Monthly Spending Plan summary'!Q26</f>
        <v>0</v>
      </c>
      <c r="R42" s="300">
        <f>+'Monthly Spending Plan summary'!R26</f>
        <v>0</v>
      </c>
      <c r="S42" s="3"/>
    </row>
    <row r="43" spans="1:19" ht="26.4" x14ac:dyDescent="0.25">
      <c r="A43" s="386" t="s">
        <v>314</v>
      </c>
      <c r="B43" s="315">
        <f>+'Actual summary'!B27</f>
        <v>0</v>
      </c>
      <c r="C43" s="315">
        <f>+'Actual summary'!C27</f>
        <v>0</v>
      </c>
      <c r="D43" s="315">
        <f>+'Actual summary'!D27</f>
        <v>0</v>
      </c>
      <c r="E43" s="315">
        <f>+'Actual summary'!E27</f>
        <v>0</v>
      </c>
      <c r="F43" s="315">
        <f>+'Actual summary'!F27</f>
        <v>0</v>
      </c>
      <c r="G43" s="315">
        <f>+'Actual summary'!G27</f>
        <v>0</v>
      </c>
      <c r="H43" s="315">
        <f>+'Actual summary'!H27</f>
        <v>0</v>
      </c>
      <c r="I43" s="315">
        <f>+'Actual summary'!I27</f>
        <v>0</v>
      </c>
      <c r="J43" s="315">
        <f>+'Actual summary'!J27</f>
        <v>0</v>
      </c>
      <c r="K43" s="315">
        <f>+'Actual summary'!K27</f>
        <v>0</v>
      </c>
      <c r="L43" s="315">
        <f>+'Actual summary'!L27</f>
        <v>0</v>
      </c>
      <c r="M43" s="315">
        <f>+'Actual summary'!M27</f>
        <v>0</v>
      </c>
      <c r="N43" s="315">
        <f>+'Actual summary'!N27</f>
        <v>0</v>
      </c>
      <c r="O43" s="315">
        <f>+'Actual summary'!O27</f>
        <v>0</v>
      </c>
      <c r="P43" s="315">
        <f>+'Actual summary'!P27</f>
        <v>0</v>
      </c>
      <c r="Q43" s="315">
        <f>+'Actual summary'!Q27</f>
        <v>0</v>
      </c>
      <c r="R43" s="300">
        <f>+'Actual summary'!R27</f>
        <v>0</v>
      </c>
      <c r="S43" s="3"/>
    </row>
    <row r="44" spans="1:19" ht="26.4" x14ac:dyDescent="0.25">
      <c r="A44" s="386" t="s">
        <v>301</v>
      </c>
      <c r="B44" s="315">
        <f>-B42+B43</f>
        <v>0</v>
      </c>
      <c r="C44" s="315">
        <f t="shared" ref="C44:Q44" si="5">+C42-C43</f>
        <v>0</v>
      </c>
      <c r="D44" s="315">
        <f t="shared" si="5"/>
        <v>0</v>
      </c>
      <c r="E44" s="315">
        <f t="shared" si="5"/>
        <v>0</v>
      </c>
      <c r="F44" s="315">
        <f t="shared" si="5"/>
        <v>0</v>
      </c>
      <c r="G44" s="315">
        <f t="shared" si="5"/>
        <v>0</v>
      </c>
      <c r="H44" s="315">
        <f t="shared" si="5"/>
        <v>0</v>
      </c>
      <c r="I44" s="315">
        <f t="shared" si="5"/>
        <v>0</v>
      </c>
      <c r="J44" s="315">
        <f t="shared" si="5"/>
        <v>0</v>
      </c>
      <c r="K44" s="315">
        <f t="shared" si="5"/>
        <v>0</v>
      </c>
      <c r="L44" s="315">
        <f t="shared" si="5"/>
        <v>0</v>
      </c>
      <c r="M44" s="315">
        <f t="shared" si="5"/>
        <v>0</v>
      </c>
      <c r="N44" s="315">
        <f t="shared" si="5"/>
        <v>0</v>
      </c>
      <c r="O44" s="315">
        <f t="shared" si="5"/>
        <v>0</v>
      </c>
      <c r="P44" s="315">
        <f t="shared" si="5"/>
        <v>0</v>
      </c>
      <c r="Q44" s="315">
        <f t="shared" si="5"/>
        <v>0</v>
      </c>
      <c r="R44" s="300">
        <f>+R42+R43</f>
        <v>0</v>
      </c>
      <c r="S44" s="3"/>
    </row>
    <row r="45" spans="1:19" x14ac:dyDescent="0.25">
      <c r="A45" s="5"/>
      <c r="B45" s="315"/>
      <c r="C45" s="325"/>
      <c r="D45" s="325"/>
      <c r="E45" s="325"/>
      <c r="F45" s="325"/>
      <c r="G45" s="325"/>
      <c r="H45" s="325"/>
      <c r="I45" s="325"/>
      <c r="J45" s="325"/>
      <c r="K45" s="325"/>
      <c r="L45" s="325"/>
      <c r="M45" s="325"/>
      <c r="N45" s="325"/>
      <c r="O45" s="325"/>
      <c r="P45" s="325"/>
      <c r="Q45" s="379"/>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19.5" customHeight="1" x14ac:dyDescent="0.25">
      <c r="A47" s="387" t="s">
        <v>307</v>
      </c>
      <c r="B47" s="326"/>
      <c r="C47" s="380" t="s">
        <v>311</v>
      </c>
      <c r="D47" s="327"/>
      <c r="E47" s="328">
        <f>+B39</f>
        <v>0</v>
      </c>
      <c r="F47" s="322"/>
      <c r="G47" s="380" t="s">
        <v>311</v>
      </c>
      <c r="H47" s="327"/>
      <c r="I47" s="328">
        <f>+May!M47</f>
        <v>0</v>
      </c>
      <c r="J47" s="322"/>
      <c r="K47" s="380" t="s">
        <v>311</v>
      </c>
      <c r="L47" s="329"/>
      <c r="M47" s="328">
        <f>+B43</f>
        <v>0</v>
      </c>
      <c r="N47" s="322"/>
      <c r="O47" s="322"/>
      <c r="P47" s="322"/>
      <c r="Q47" s="321"/>
      <c r="R47" s="5"/>
      <c r="S47" s="3"/>
    </row>
    <row r="48" spans="1:19" ht="19.5" customHeight="1" x14ac:dyDescent="0.3">
      <c r="A48" s="387" t="s">
        <v>308</v>
      </c>
      <c r="B48" s="326"/>
      <c r="C48" s="381" t="s">
        <v>309</v>
      </c>
      <c r="D48" s="322"/>
      <c r="E48" s="331">
        <f>+Q39</f>
        <v>0</v>
      </c>
      <c r="F48" s="330" t="s">
        <v>21</v>
      </c>
      <c r="G48" s="381" t="s">
        <v>309</v>
      </c>
      <c r="H48" s="322"/>
      <c r="I48" s="331">
        <f>+May!M48</f>
        <v>0</v>
      </c>
      <c r="J48" s="330" t="s">
        <v>20</v>
      </c>
      <c r="K48" s="381" t="s">
        <v>309</v>
      </c>
      <c r="L48" s="321"/>
      <c r="M48" s="331">
        <f>+Q43</f>
        <v>0</v>
      </c>
      <c r="N48" s="322"/>
      <c r="O48" s="322"/>
      <c r="P48" s="322"/>
      <c r="Q48" s="321"/>
      <c r="R48" s="5"/>
      <c r="S48" s="3"/>
    </row>
    <row r="49" spans="1:19" ht="19.5"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1"/>
      <c r="R49" s="5"/>
      <c r="S49" s="3"/>
    </row>
    <row r="50" spans="1:19" x14ac:dyDescent="0.25">
      <c r="A50" s="5"/>
      <c r="B50" s="5"/>
      <c r="C50" s="3"/>
      <c r="D50" s="3"/>
      <c r="E50" s="3"/>
      <c r="F50" s="3"/>
      <c r="G50" s="3"/>
      <c r="H50" s="3"/>
      <c r="I50" s="3"/>
      <c r="J50" s="3"/>
      <c r="K50" s="3"/>
      <c r="L50" s="3"/>
      <c r="M50" s="3"/>
      <c r="N50" s="3"/>
      <c r="O50" s="3"/>
      <c r="P50" s="3"/>
      <c r="Q50" s="5"/>
      <c r="R50" s="5"/>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56000000000000005" right="0.36" top="0.51" bottom="0.45" header="0.2"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in="1" max="4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2"/>
  <sheetViews>
    <sheetView zoomScale="75" zoomScaleNormal="75" workbookViewId="0">
      <pane xSplit="1" ySplit="4" topLeftCell="B5" activePane="bottomRight" state="frozen"/>
      <selection pane="topRight" activeCell="B1" sqref="B1"/>
      <selection pane="bottomLeft" activeCell="A4" sqref="A4"/>
      <selection pane="bottomRight" activeCell="N24" sqref="N24"/>
    </sheetView>
  </sheetViews>
  <sheetFormatPr defaultRowHeight="13.2" x14ac:dyDescent="0.25"/>
  <cols>
    <col min="1" max="1" width="14" style="2" customWidth="1"/>
    <col min="2" max="2" width="16.33203125" customWidth="1"/>
    <col min="3" max="9" width="14.88671875" customWidth="1"/>
    <col min="10" max="10" width="12.21875" customWidth="1"/>
    <col min="11" max="12" width="10.33203125" customWidth="1"/>
    <col min="13" max="13" width="18.21875" customWidth="1"/>
    <col min="14" max="14" width="13.44140625" customWidth="1"/>
    <col min="15" max="15" width="11.109375" customWidth="1"/>
    <col min="16" max="16" width="14.88671875" customWidth="1"/>
    <col min="17" max="18" width="11.44140625" style="2" customWidth="1"/>
  </cols>
  <sheetData>
    <row r="1" spans="1:19" ht="30" x14ac:dyDescent="0.5">
      <c r="B1" s="519" t="s">
        <v>299</v>
      </c>
      <c r="C1" s="519"/>
      <c r="D1" s="519"/>
      <c r="E1" s="519"/>
      <c r="F1" s="519"/>
      <c r="G1" s="519"/>
      <c r="H1" s="519"/>
      <c r="I1" s="519"/>
      <c r="J1" s="519"/>
      <c r="K1" s="519"/>
      <c r="L1" s="519"/>
      <c r="M1" s="519"/>
      <c r="N1" s="519"/>
      <c r="O1" s="519"/>
      <c r="P1" s="519"/>
    </row>
    <row r="2" spans="1:19" s="14" customFormat="1" ht="17.399999999999999" x14ac:dyDescent="0.3">
      <c r="A2" s="12" t="s">
        <v>1</v>
      </c>
      <c r="B2" s="12" t="s">
        <v>11</v>
      </c>
      <c r="C2" s="12" t="s">
        <v>3</v>
      </c>
      <c r="D2" s="12">
        <f>'Monthly Spending Plan summary'!F2</f>
        <v>2024</v>
      </c>
      <c r="E2" s="371"/>
      <c r="R2" s="372" t="s">
        <v>304</v>
      </c>
    </row>
    <row r="3" spans="1:19" s="5" customFormat="1" x14ac:dyDescent="0.25">
      <c r="Q3" s="372" t="s">
        <v>302</v>
      </c>
      <c r="R3" s="372" t="s">
        <v>306</v>
      </c>
    </row>
    <row r="4" spans="1:19" s="5" customFormat="1" ht="13.8" thickBot="1" x14ac:dyDescent="0.3">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7" thickBot="1" x14ac:dyDescent="0.3">
      <c r="A5" s="386" t="s">
        <v>300</v>
      </c>
      <c r="B5" s="315">
        <f>+'Monthly Spending Plan summary'!B12</f>
        <v>0</v>
      </c>
      <c r="C5" s="315">
        <f>+'Monthly Spending Plan summary'!C12</f>
        <v>0</v>
      </c>
      <c r="D5" s="315">
        <f>+'Monthly Spending Plan summary'!D12</f>
        <v>0</v>
      </c>
      <c r="E5" s="315">
        <f>+'Monthly Spending Plan summary'!E12</f>
        <v>0</v>
      </c>
      <c r="F5" s="315">
        <f>+'Monthly Spending Plan summary'!F12</f>
        <v>0</v>
      </c>
      <c r="G5" s="315">
        <f>+'Monthly Spending Plan summary'!G12</f>
        <v>0</v>
      </c>
      <c r="H5" s="315">
        <f>+'Monthly Spending Plan summary'!H12</f>
        <v>0</v>
      </c>
      <c r="I5" s="315">
        <f>+'Monthly Spending Plan summary'!I12</f>
        <v>0</v>
      </c>
      <c r="J5" s="315">
        <f>+'Monthly Spending Plan summary'!J12</f>
        <v>0</v>
      </c>
      <c r="K5" s="315">
        <f>+'Monthly Spending Plan summary'!K12</f>
        <v>0</v>
      </c>
      <c r="L5" s="315">
        <f>+'Monthly Spending Plan summary'!L12</f>
        <v>0</v>
      </c>
      <c r="M5" s="315">
        <f>+'Monthly Spending Plan summary'!M12</f>
        <v>0</v>
      </c>
      <c r="N5" s="315">
        <f>+'Monthly Spending Plan summary'!N12</f>
        <v>0</v>
      </c>
      <c r="O5" s="315">
        <f>+'Monthly Spending Plan summary'!O12</f>
        <v>0</v>
      </c>
      <c r="P5" s="315">
        <f>+'Monthly Spending Plan summary'!P12</f>
        <v>0</v>
      </c>
      <c r="Q5" s="315">
        <f>SUM(C5:P5)</f>
        <v>0</v>
      </c>
      <c r="R5" s="396">
        <f>+B5-Q5</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19.5" customHeight="1" x14ac:dyDescent="0.25">
      <c r="A7" s="5">
        <v>1</v>
      </c>
      <c r="B7" s="319"/>
      <c r="C7" s="319"/>
      <c r="D7" s="319"/>
      <c r="E7" s="319"/>
      <c r="F7" s="319"/>
      <c r="G7" s="319"/>
      <c r="H7" s="319"/>
      <c r="I7" s="319"/>
      <c r="J7" s="319"/>
      <c r="K7" s="319"/>
      <c r="L7" s="319"/>
      <c r="M7" s="319"/>
      <c r="N7" s="319"/>
      <c r="O7" s="319"/>
      <c r="P7" s="319"/>
      <c r="Q7" s="388">
        <f t="shared" ref="Q7:Q39" si="0">SUM(C7:P7)</f>
        <v>0</v>
      </c>
      <c r="R7" s="388">
        <f>+B7-Q7</f>
        <v>0</v>
      </c>
      <c r="S7" s="3"/>
    </row>
    <row r="8" spans="1:19" ht="19.5" customHeight="1" x14ac:dyDescent="0.25">
      <c r="A8" s="5">
        <v>2</v>
      </c>
      <c r="B8" s="319"/>
      <c r="C8" s="319"/>
      <c r="D8" s="319"/>
      <c r="E8" s="319"/>
      <c r="F8" s="319"/>
      <c r="G8" s="319"/>
      <c r="H8" s="319"/>
      <c r="I8" s="319"/>
      <c r="J8" s="319"/>
      <c r="K8" s="319"/>
      <c r="L8" s="319"/>
      <c r="M8" s="319"/>
      <c r="N8" s="319"/>
      <c r="O8" s="319"/>
      <c r="P8" s="319"/>
      <c r="Q8" s="388">
        <f t="shared" si="0"/>
        <v>0</v>
      </c>
      <c r="R8" s="388">
        <f t="shared" ref="R8:R38" si="1">+B8-Q8</f>
        <v>0</v>
      </c>
      <c r="S8" s="3"/>
    </row>
    <row r="9" spans="1:19" ht="19.5" customHeight="1" x14ac:dyDescent="0.25">
      <c r="A9" s="5">
        <v>3</v>
      </c>
      <c r="B9" s="319"/>
      <c r="C9" s="319"/>
      <c r="D9" s="319"/>
      <c r="E9" s="319"/>
      <c r="F9" s="319"/>
      <c r="G9" s="319"/>
      <c r="H9" s="319"/>
      <c r="I9" s="319"/>
      <c r="J9" s="319"/>
      <c r="K9" s="319"/>
      <c r="L9" s="319"/>
      <c r="M9" s="319"/>
      <c r="N9" s="319"/>
      <c r="O9" s="319"/>
      <c r="P9" s="319"/>
      <c r="Q9" s="388">
        <f t="shared" si="0"/>
        <v>0</v>
      </c>
      <c r="R9" s="388">
        <f t="shared" si="1"/>
        <v>0</v>
      </c>
      <c r="S9" s="3"/>
    </row>
    <row r="10" spans="1:19" ht="19.5" customHeight="1" x14ac:dyDescent="0.25">
      <c r="A10" s="5">
        <v>4</v>
      </c>
      <c r="B10" s="319"/>
      <c r="C10" s="319"/>
      <c r="D10" s="319"/>
      <c r="E10" s="319"/>
      <c r="F10" s="319"/>
      <c r="G10" s="319"/>
      <c r="H10" s="319"/>
      <c r="I10" s="319"/>
      <c r="J10" s="319"/>
      <c r="K10" s="319"/>
      <c r="L10" s="319"/>
      <c r="M10" s="319"/>
      <c r="N10" s="319"/>
      <c r="O10" s="319"/>
      <c r="P10" s="319"/>
      <c r="Q10" s="388">
        <f t="shared" si="0"/>
        <v>0</v>
      </c>
      <c r="R10" s="388">
        <f t="shared" si="1"/>
        <v>0</v>
      </c>
      <c r="S10" s="3"/>
    </row>
    <row r="11" spans="1:19" ht="19.5" customHeight="1" x14ac:dyDescent="0.25">
      <c r="A11" s="5">
        <v>5</v>
      </c>
      <c r="B11" s="319"/>
      <c r="C11" s="319"/>
      <c r="D11" s="319"/>
      <c r="E11" s="319"/>
      <c r="F11" s="319"/>
      <c r="G11" s="319"/>
      <c r="H11" s="319"/>
      <c r="I11" s="319"/>
      <c r="J11" s="319"/>
      <c r="K11" s="319"/>
      <c r="L11" s="319"/>
      <c r="M11" s="319"/>
      <c r="N11" s="319"/>
      <c r="O11" s="319"/>
      <c r="P11" s="319"/>
      <c r="Q11" s="388">
        <f t="shared" si="0"/>
        <v>0</v>
      </c>
      <c r="R11" s="388">
        <f t="shared" si="1"/>
        <v>0</v>
      </c>
      <c r="S11" s="3"/>
    </row>
    <row r="12" spans="1:19" ht="19.5" customHeight="1" x14ac:dyDescent="0.25">
      <c r="A12" s="5">
        <v>6</v>
      </c>
      <c r="B12" s="319"/>
      <c r="C12" s="319"/>
      <c r="D12" s="319"/>
      <c r="E12" s="319"/>
      <c r="F12" s="319"/>
      <c r="G12" s="319"/>
      <c r="H12" s="319"/>
      <c r="I12" s="319"/>
      <c r="J12" s="319"/>
      <c r="K12" s="319"/>
      <c r="L12" s="319"/>
      <c r="M12" s="319"/>
      <c r="N12" s="319"/>
      <c r="O12" s="319"/>
      <c r="P12" s="319"/>
      <c r="Q12" s="388">
        <f t="shared" si="0"/>
        <v>0</v>
      </c>
      <c r="R12" s="388">
        <f t="shared" si="1"/>
        <v>0</v>
      </c>
      <c r="S12" s="3"/>
    </row>
    <row r="13" spans="1:19" ht="19.5" customHeight="1" x14ac:dyDescent="0.25">
      <c r="A13" s="5">
        <v>7</v>
      </c>
      <c r="B13" s="319"/>
      <c r="C13" s="319"/>
      <c r="D13" s="319"/>
      <c r="E13" s="319"/>
      <c r="F13" s="319"/>
      <c r="G13" s="319"/>
      <c r="H13" s="319"/>
      <c r="I13" s="319"/>
      <c r="J13" s="319"/>
      <c r="K13" s="319"/>
      <c r="L13" s="319"/>
      <c r="M13" s="319"/>
      <c r="N13" s="319"/>
      <c r="O13" s="319"/>
      <c r="P13" s="319"/>
      <c r="Q13" s="388">
        <f t="shared" si="0"/>
        <v>0</v>
      </c>
      <c r="R13" s="388">
        <f t="shared" si="1"/>
        <v>0</v>
      </c>
      <c r="S13" s="3"/>
    </row>
    <row r="14" spans="1:19" ht="19.5" customHeight="1" x14ac:dyDescent="0.25">
      <c r="A14" s="5">
        <v>8</v>
      </c>
      <c r="B14" s="319"/>
      <c r="C14" s="319"/>
      <c r="D14" s="319"/>
      <c r="E14" s="319"/>
      <c r="F14" s="319"/>
      <c r="G14" s="319"/>
      <c r="H14" s="319"/>
      <c r="I14" s="319"/>
      <c r="J14" s="319"/>
      <c r="K14" s="319"/>
      <c r="L14" s="319"/>
      <c r="M14" s="319"/>
      <c r="N14" s="319"/>
      <c r="O14" s="319"/>
      <c r="P14" s="319"/>
      <c r="Q14" s="388">
        <f t="shared" si="0"/>
        <v>0</v>
      </c>
      <c r="R14" s="388">
        <f t="shared" si="1"/>
        <v>0</v>
      </c>
      <c r="S14" s="3"/>
    </row>
    <row r="15" spans="1:19" ht="19.5" customHeight="1" x14ac:dyDescent="0.25">
      <c r="A15" s="5">
        <v>9</v>
      </c>
      <c r="B15" s="319"/>
      <c r="C15" s="319"/>
      <c r="D15" s="319"/>
      <c r="E15" s="319"/>
      <c r="F15" s="319"/>
      <c r="G15" s="319"/>
      <c r="H15" s="319"/>
      <c r="I15" s="319"/>
      <c r="J15" s="319"/>
      <c r="K15" s="319"/>
      <c r="L15" s="319"/>
      <c r="M15" s="319"/>
      <c r="N15" s="319"/>
      <c r="O15" s="319"/>
      <c r="P15" s="319"/>
      <c r="Q15" s="388">
        <f t="shared" si="0"/>
        <v>0</v>
      </c>
      <c r="R15" s="388">
        <f t="shared" si="1"/>
        <v>0</v>
      </c>
      <c r="S15" s="3"/>
    </row>
    <row r="16" spans="1:19" ht="19.5" customHeight="1" x14ac:dyDescent="0.25">
      <c r="A16" s="5">
        <v>10</v>
      </c>
      <c r="B16" s="319"/>
      <c r="C16" s="319"/>
      <c r="D16" s="319"/>
      <c r="E16" s="319"/>
      <c r="F16" s="319"/>
      <c r="G16" s="319"/>
      <c r="H16" s="319"/>
      <c r="I16" s="319"/>
      <c r="J16" s="319"/>
      <c r="K16" s="319"/>
      <c r="L16" s="319"/>
      <c r="M16" s="319"/>
      <c r="N16" s="319"/>
      <c r="O16" s="319"/>
      <c r="P16" s="319"/>
      <c r="Q16" s="388">
        <f t="shared" si="0"/>
        <v>0</v>
      </c>
      <c r="R16" s="388">
        <f t="shared" si="1"/>
        <v>0</v>
      </c>
      <c r="S16" s="3"/>
    </row>
    <row r="17" spans="1:20" ht="19.5" customHeight="1" x14ac:dyDescent="0.25">
      <c r="A17" s="5">
        <v>11</v>
      </c>
      <c r="B17" s="319"/>
      <c r="C17" s="319"/>
      <c r="D17" s="319"/>
      <c r="E17" s="319"/>
      <c r="F17" s="319"/>
      <c r="G17" s="319"/>
      <c r="H17" s="319"/>
      <c r="I17" s="319"/>
      <c r="J17" s="319"/>
      <c r="K17" s="319"/>
      <c r="L17" s="319"/>
      <c r="M17" s="319"/>
      <c r="N17" s="319"/>
      <c r="O17" s="319"/>
      <c r="P17" s="319"/>
      <c r="Q17" s="388">
        <f t="shared" si="0"/>
        <v>0</v>
      </c>
      <c r="R17" s="388">
        <f t="shared" si="1"/>
        <v>0</v>
      </c>
      <c r="S17" s="3"/>
    </row>
    <row r="18" spans="1:20" ht="19.5" customHeight="1" x14ac:dyDescent="0.25">
      <c r="A18" s="5">
        <v>12</v>
      </c>
      <c r="B18" s="319"/>
      <c r="C18" s="319"/>
      <c r="D18" s="319"/>
      <c r="E18" s="319"/>
      <c r="F18" s="319"/>
      <c r="G18" s="319"/>
      <c r="H18" s="319"/>
      <c r="I18" s="319"/>
      <c r="J18" s="319"/>
      <c r="K18" s="319"/>
      <c r="L18" s="319"/>
      <c r="M18" s="319"/>
      <c r="N18" s="319"/>
      <c r="O18" s="319"/>
      <c r="P18" s="319"/>
      <c r="Q18" s="388">
        <f t="shared" si="0"/>
        <v>0</v>
      </c>
      <c r="R18" s="388">
        <f t="shared" si="1"/>
        <v>0</v>
      </c>
      <c r="S18" s="3"/>
    </row>
    <row r="19" spans="1:20" ht="19.5" customHeight="1" x14ac:dyDescent="0.25">
      <c r="A19" s="5">
        <v>13</v>
      </c>
      <c r="B19" s="319"/>
      <c r="C19" s="319"/>
      <c r="D19" s="319"/>
      <c r="E19" s="319"/>
      <c r="F19" s="319"/>
      <c r="G19" s="319"/>
      <c r="H19" s="319"/>
      <c r="I19" s="319"/>
      <c r="J19" s="319"/>
      <c r="K19" s="319"/>
      <c r="L19" s="319"/>
      <c r="M19" s="319"/>
      <c r="N19" s="319"/>
      <c r="O19" s="319"/>
      <c r="P19" s="319"/>
      <c r="Q19" s="388">
        <f t="shared" si="0"/>
        <v>0</v>
      </c>
      <c r="R19" s="388">
        <f t="shared" si="1"/>
        <v>0</v>
      </c>
      <c r="S19" s="3"/>
    </row>
    <row r="20" spans="1:20" ht="19.5" customHeight="1" x14ac:dyDescent="0.25">
      <c r="A20" s="5">
        <v>14</v>
      </c>
      <c r="B20" s="319"/>
      <c r="C20" s="319"/>
      <c r="D20" s="319"/>
      <c r="E20" s="319"/>
      <c r="F20" s="319"/>
      <c r="G20" s="319"/>
      <c r="H20" s="319"/>
      <c r="I20" s="319"/>
      <c r="J20" s="319"/>
      <c r="K20" s="319"/>
      <c r="L20" s="319"/>
      <c r="M20" s="319"/>
      <c r="N20" s="319"/>
      <c r="O20" s="319"/>
      <c r="P20" s="319"/>
      <c r="Q20" s="388">
        <f t="shared" si="0"/>
        <v>0</v>
      </c>
      <c r="R20" s="388">
        <f t="shared" si="1"/>
        <v>0</v>
      </c>
      <c r="S20" s="3"/>
    </row>
    <row r="21" spans="1:20" ht="19.5" customHeight="1" x14ac:dyDescent="0.25">
      <c r="A21" s="249">
        <v>15</v>
      </c>
      <c r="B21" s="319"/>
      <c r="C21" s="319"/>
      <c r="D21" s="319"/>
      <c r="E21" s="319"/>
      <c r="F21" s="319"/>
      <c r="G21" s="319"/>
      <c r="H21" s="319"/>
      <c r="I21" s="319"/>
      <c r="J21" s="319"/>
      <c r="K21" s="319"/>
      <c r="L21" s="319"/>
      <c r="M21" s="319"/>
      <c r="N21" s="319"/>
      <c r="O21" s="319"/>
      <c r="P21" s="319"/>
      <c r="Q21" s="388">
        <f t="shared" si="0"/>
        <v>0</v>
      </c>
      <c r="R21" s="388">
        <f t="shared" si="1"/>
        <v>0</v>
      </c>
      <c r="S21" s="3"/>
    </row>
    <row r="22" spans="1:20" s="4" customFormat="1" ht="26.4" x14ac:dyDescent="0.25">
      <c r="A22" s="373" t="s">
        <v>315</v>
      </c>
      <c r="B22" s="335">
        <f>SUM(B7:B21)</f>
        <v>0</v>
      </c>
      <c r="C22" s="335">
        <f t="shared" ref="C22:P22" si="2">SUM(C7:C21)</f>
        <v>0</v>
      </c>
      <c r="D22" s="335">
        <f t="shared" si="2"/>
        <v>0</v>
      </c>
      <c r="E22" s="335">
        <f t="shared" si="2"/>
        <v>0</v>
      </c>
      <c r="F22" s="335">
        <f t="shared" si="2"/>
        <v>0</v>
      </c>
      <c r="G22" s="335">
        <f t="shared" si="2"/>
        <v>0</v>
      </c>
      <c r="H22" s="335">
        <f t="shared" si="2"/>
        <v>0</v>
      </c>
      <c r="I22" s="335">
        <f t="shared" si="2"/>
        <v>0</v>
      </c>
      <c r="J22" s="335">
        <f t="shared" si="2"/>
        <v>0</v>
      </c>
      <c r="K22" s="335">
        <f t="shared" si="2"/>
        <v>0</v>
      </c>
      <c r="L22" s="335">
        <f t="shared" si="2"/>
        <v>0</v>
      </c>
      <c r="M22" s="335">
        <f t="shared" si="2"/>
        <v>0</v>
      </c>
      <c r="N22" s="335">
        <f t="shared" si="2"/>
        <v>0</v>
      </c>
      <c r="O22" s="335">
        <f t="shared" si="2"/>
        <v>0</v>
      </c>
      <c r="P22" s="335">
        <f t="shared" si="2"/>
        <v>0</v>
      </c>
      <c r="Q22" s="335">
        <f t="shared" si="0"/>
        <v>0</v>
      </c>
      <c r="R22" s="388">
        <f t="shared" si="1"/>
        <v>0</v>
      </c>
      <c r="S22" s="13"/>
      <c r="T22"/>
    </row>
    <row r="23" spans="1:20" ht="19.5" customHeight="1" x14ac:dyDescent="0.25">
      <c r="A23" s="5">
        <v>16</v>
      </c>
      <c r="B23" s="319"/>
      <c r="C23" s="319"/>
      <c r="D23" s="319"/>
      <c r="E23" s="319"/>
      <c r="F23" s="319"/>
      <c r="G23" s="319"/>
      <c r="H23" s="319"/>
      <c r="I23" s="319"/>
      <c r="J23" s="319"/>
      <c r="K23" s="319"/>
      <c r="L23" s="319"/>
      <c r="M23" s="319"/>
      <c r="N23" s="319"/>
      <c r="O23" s="319"/>
      <c r="P23" s="319"/>
      <c r="Q23" s="388">
        <f t="shared" si="0"/>
        <v>0</v>
      </c>
      <c r="R23" s="388">
        <f t="shared" si="1"/>
        <v>0</v>
      </c>
      <c r="S23" s="3"/>
    </row>
    <row r="24" spans="1:20" ht="19.5" customHeight="1" x14ac:dyDescent="0.25">
      <c r="A24" s="5">
        <v>17</v>
      </c>
      <c r="B24" s="319"/>
      <c r="C24" s="319"/>
      <c r="D24" s="319"/>
      <c r="E24" s="319"/>
      <c r="F24" s="319"/>
      <c r="G24" s="319"/>
      <c r="H24" s="319"/>
      <c r="I24" s="319"/>
      <c r="J24" s="319"/>
      <c r="K24" s="319"/>
      <c r="L24" s="319"/>
      <c r="M24" s="319"/>
      <c r="N24" s="319"/>
      <c r="O24" s="319"/>
      <c r="P24" s="319"/>
      <c r="Q24" s="388">
        <f t="shared" si="0"/>
        <v>0</v>
      </c>
      <c r="R24" s="388">
        <f t="shared" si="1"/>
        <v>0</v>
      </c>
      <c r="S24" s="3"/>
    </row>
    <row r="25" spans="1:20" ht="19.5" customHeight="1" x14ac:dyDescent="0.25">
      <c r="A25" s="5">
        <v>18</v>
      </c>
      <c r="B25" s="319"/>
      <c r="C25" s="319"/>
      <c r="D25" s="319"/>
      <c r="E25" s="319"/>
      <c r="F25" s="319"/>
      <c r="G25" s="319"/>
      <c r="H25" s="319"/>
      <c r="I25" s="319"/>
      <c r="J25" s="319"/>
      <c r="K25" s="319"/>
      <c r="L25" s="319"/>
      <c r="M25" s="319"/>
      <c r="N25" s="319"/>
      <c r="O25" s="319"/>
      <c r="P25" s="319"/>
      <c r="Q25" s="388">
        <f t="shared" si="0"/>
        <v>0</v>
      </c>
      <c r="R25" s="388">
        <f t="shared" si="1"/>
        <v>0</v>
      </c>
      <c r="S25" s="3"/>
    </row>
    <row r="26" spans="1:20" ht="19.5" customHeight="1" x14ac:dyDescent="0.25">
      <c r="A26" s="5">
        <v>19</v>
      </c>
      <c r="B26" s="319"/>
      <c r="C26" s="319"/>
      <c r="D26" s="319"/>
      <c r="E26" s="319"/>
      <c r="F26" s="319"/>
      <c r="G26" s="319"/>
      <c r="H26" s="319"/>
      <c r="I26" s="319"/>
      <c r="J26" s="319"/>
      <c r="K26" s="319"/>
      <c r="L26" s="319"/>
      <c r="M26" s="319"/>
      <c r="N26" s="319"/>
      <c r="O26" s="319"/>
      <c r="P26" s="319"/>
      <c r="Q26" s="388">
        <f t="shared" si="0"/>
        <v>0</v>
      </c>
      <c r="R26" s="388">
        <f t="shared" si="1"/>
        <v>0</v>
      </c>
      <c r="S26" s="3"/>
    </row>
    <row r="27" spans="1:20" ht="19.5" customHeight="1" x14ac:dyDescent="0.25">
      <c r="A27" s="5">
        <v>20</v>
      </c>
      <c r="B27" s="319"/>
      <c r="C27" s="319"/>
      <c r="D27" s="319"/>
      <c r="E27" s="319"/>
      <c r="F27" s="319"/>
      <c r="G27" s="319"/>
      <c r="H27" s="319"/>
      <c r="I27" s="319"/>
      <c r="J27" s="319"/>
      <c r="K27" s="319"/>
      <c r="L27" s="319"/>
      <c r="M27" s="319"/>
      <c r="N27" s="319"/>
      <c r="O27" s="319"/>
      <c r="P27" s="319"/>
      <c r="Q27" s="388">
        <f t="shared" si="0"/>
        <v>0</v>
      </c>
      <c r="R27" s="388">
        <f t="shared" si="1"/>
        <v>0</v>
      </c>
      <c r="S27" s="3"/>
    </row>
    <row r="28" spans="1:20" ht="19.5" customHeight="1" x14ac:dyDescent="0.25">
      <c r="A28" s="5">
        <v>21</v>
      </c>
      <c r="B28" s="319"/>
      <c r="C28" s="319"/>
      <c r="D28" s="319"/>
      <c r="E28" s="319"/>
      <c r="F28" s="319"/>
      <c r="G28" s="319"/>
      <c r="H28" s="319"/>
      <c r="I28" s="319"/>
      <c r="J28" s="319"/>
      <c r="K28" s="319"/>
      <c r="L28" s="319"/>
      <c r="M28" s="319"/>
      <c r="N28" s="319"/>
      <c r="O28" s="319"/>
      <c r="P28" s="319"/>
      <c r="Q28" s="388">
        <f t="shared" si="0"/>
        <v>0</v>
      </c>
      <c r="R28" s="388">
        <f t="shared" si="1"/>
        <v>0</v>
      </c>
      <c r="S28" s="3"/>
    </row>
    <row r="29" spans="1:20" ht="19.5" customHeight="1" x14ac:dyDescent="0.25">
      <c r="A29" s="5">
        <v>22</v>
      </c>
      <c r="B29" s="319"/>
      <c r="C29" s="319"/>
      <c r="D29" s="319"/>
      <c r="E29" s="319"/>
      <c r="F29" s="319"/>
      <c r="G29" s="319"/>
      <c r="H29" s="319"/>
      <c r="I29" s="319"/>
      <c r="J29" s="319"/>
      <c r="K29" s="319"/>
      <c r="L29" s="319"/>
      <c r="M29" s="319"/>
      <c r="N29" s="319"/>
      <c r="O29" s="319"/>
      <c r="P29" s="319"/>
      <c r="Q29" s="388">
        <f t="shared" si="0"/>
        <v>0</v>
      </c>
      <c r="R29" s="388">
        <f t="shared" si="1"/>
        <v>0</v>
      </c>
      <c r="S29" s="3"/>
    </row>
    <row r="30" spans="1:20" ht="19.5" customHeight="1" x14ac:dyDescent="0.25">
      <c r="A30" s="5">
        <v>23</v>
      </c>
      <c r="B30" s="319"/>
      <c r="C30" s="319"/>
      <c r="D30" s="319"/>
      <c r="E30" s="319"/>
      <c r="F30" s="319"/>
      <c r="G30" s="319"/>
      <c r="H30" s="319"/>
      <c r="I30" s="319"/>
      <c r="J30" s="319"/>
      <c r="K30" s="319"/>
      <c r="L30" s="319"/>
      <c r="M30" s="319"/>
      <c r="N30" s="319"/>
      <c r="O30" s="319"/>
      <c r="P30" s="319"/>
      <c r="Q30" s="388">
        <f t="shared" si="0"/>
        <v>0</v>
      </c>
      <c r="R30" s="388">
        <f t="shared" si="1"/>
        <v>0</v>
      </c>
      <c r="S30" s="3"/>
    </row>
    <row r="31" spans="1:20" ht="19.5" customHeight="1" x14ac:dyDescent="0.25">
      <c r="A31" s="5">
        <v>24</v>
      </c>
      <c r="B31" s="319"/>
      <c r="C31" s="319"/>
      <c r="D31" s="319"/>
      <c r="E31" s="319"/>
      <c r="F31" s="319"/>
      <c r="G31" s="319"/>
      <c r="H31" s="319"/>
      <c r="I31" s="319"/>
      <c r="J31" s="319"/>
      <c r="K31" s="319"/>
      <c r="L31" s="319"/>
      <c r="M31" s="319"/>
      <c r="N31" s="319"/>
      <c r="O31" s="319"/>
      <c r="P31" s="319"/>
      <c r="Q31" s="388">
        <f t="shared" si="0"/>
        <v>0</v>
      </c>
      <c r="R31" s="388">
        <f t="shared" si="1"/>
        <v>0</v>
      </c>
      <c r="S31" s="3"/>
    </row>
    <row r="32" spans="1:20" ht="19.5" customHeight="1" x14ac:dyDescent="0.25">
      <c r="A32" s="5">
        <v>25</v>
      </c>
      <c r="B32" s="319"/>
      <c r="C32" s="319"/>
      <c r="D32" s="319"/>
      <c r="E32" s="319"/>
      <c r="F32" s="319"/>
      <c r="G32" s="319"/>
      <c r="H32" s="319"/>
      <c r="I32" s="319"/>
      <c r="J32" s="319"/>
      <c r="K32" s="319"/>
      <c r="L32" s="319"/>
      <c r="M32" s="319"/>
      <c r="N32" s="319"/>
      <c r="O32" s="319"/>
      <c r="P32" s="319"/>
      <c r="Q32" s="388">
        <f t="shared" si="0"/>
        <v>0</v>
      </c>
      <c r="R32" s="388">
        <f t="shared" si="1"/>
        <v>0</v>
      </c>
      <c r="S32" s="3"/>
    </row>
    <row r="33" spans="1:19" ht="19.5" customHeight="1" x14ac:dyDescent="0.25">
      <c r="A33" s="5">
        <v>26</v>
      </c>
      <c r="B33" s="319"/>
      <c r="C33" s="319"/>
      <c r="D33" s="319"/>
      <c r="E33" s="319"/>
      <c r="F33" s="319"/>
      <c r="G33" s="319"/>
      <c r="H33" s="319"/>
      <c r="I33" s="319"/>
      <c r="J33" s="319"/>
      <c r="K33" s="319"/>
      <c r="L33" s="319"/>
      <c r="M33" s="319"/>
      <c r="N33" s="319"/>
      <c r="O33" s="319"/>
      <c r="P33" s="319"/>
      <c r="Q33" s="388">
        <f t="shared" si="0"/>
        <v>0</v>
      </c>
      <c r="R33" s="388">
        <f t="shared" si="1"/>
        <v>0</v>
      </c>
      <c r="S33" s="3"/>
    </row>
    <row r="34" spans="1:19" ht="19.5" customHeight="1" x14ac:dyDescent="0.25">
      <c r="A34" s="5">
        <v>27</v>
      </c>
      <c r="B34" s="319"/>
      <c r="C34" s="319"/>
      <c r="D34" s="319"/>
      <c r="E34" s="319"/>
      <c r="F34" s="319"/>
      <c r="G34" s="319"/>
      <c r="H34" s="319"/>
      <c r="I34" s="319"/>
      <c r="J34" s="319"/>
      <c r="K34" s="319"/>
      <c r="L34" s="319"/>
      <c r="M34" s="319"/>
      <c r="N34" s="319"/>
      <c r="O34" s="319"/>
      <c r="P34" s="319"/>
      <c r="Q34" s="388">
        <f t="shared" si="0"/>
        <v>0</v>
      </c>
      <c r="R34" s="388">
        <f t="shared" si="1"/>
        <v>0</v>
      </c>
      <c r="S34" s="3"/>
    </row>
    <row r="35" spans="1:19" ht="19.5" customHeight="1" x14ac:dyDescent="0.25">
      <c r="A35" s="5">
        <v>28</v>
      </c>
      <c r="B35" s="319"/>
      <c r="C35" s="319"/>
      <c r="D35" s="319"/>
      <c r="E35" s="319"/>
      <c r="F35" s="319"/>
      <c r="G35" s="319"/>
      <c r="H35" s="319"/>
      <c r="I35" s="319"/>
      <c r="J35" s="319"/>
      <c r="K35" s="319"/>
      <c r="L35" s="319"/>
      <c r="M35" s="319"/>
      <c r="N35" s="319"/>
      <c r="O35" s="319"/>
      <c r="P35" s="319"/>
      <c r="Q35" s="388">
        <f t="shared" si="0"/>
        <v>0</v>
      </c>
      <c r="R35" s="388">
        <f t="shared" si="1"/>
        <v>0</v>
      </c>
      <c r="S35" s="3"/>
    </row>
    <row r="36" spans="1:19" ht="19.5" customHeight="1" x14ac:dyDescent="0.25">
      <c r="A36" s="5">
        <v>29</v>
      </c>
      <c r="B36" s="319"/>
      <c r="C36" s="319"/>
      <c r="D36" s="319"/>
      <c r="E36" s="319"/>
      <c r="F36" s="319"/>
      <c r="G36" s="319"/>
      <c r="H36" s="319"/>
      <c r="I36" s="319"/>
      <c r="J36" s="319"/>
      <c r="K36" s="319"/>
      <c r="L36" s="319"/>
      <c r="M36" s="319"/>
      <c r="N36" s="319"/>
      <c r="O36" s="319"/>
      <c r="P36" s="319"/>
      <c r="Q36" s="388">
        <f t="shared" si="0"/>
        <v>0</v>
      </c>
      <c r="R36" s="388">
        <f t="shared" si="1"/>
        <v>0</v>
      </c>
      <c r="S36" s="3"/>
    </row>
    <row r="37" spans="1:19" ht="19.5" customHeight="1" x14ac:dyDescent="0.25">
      <c r="A37" s="5">
        <v>30</v>
      </c>
      <c r="B37" s="319"/>
      <c r="C37" s="319"/>
      <c r="D37" s="319"/>
      <c r="E37" s="319"/>
      <c r="F37" s="319"/>
      <c r="G37" s="319"/>
      <c r="H37" s="319"/>
      <c r="I37" s="319"/>
      <c r="J37" s="319"/>
      <c r="K37" s="319"/>
      <c r="L37" s="319"/>
      <c r="M37" s="319"/>
      <c r="N37" s="319"/>
      <c r="O37" s="319"/>
      <c r="P37" s="319"/>
      <c r="Q37" s="388">
        <f t="shared" si="0"/>
        <v>0</v>
      </c>
      <c r="R37" s="388">
        <f t="shared" si="1"/>
        <v>0</v>
      </c>
      <c r="S37" s="3"/>
    </row>
    <row r="38" spans="1:19" ht="19.5" customHeight="1" x14ac:dyDescent="0.25">
      <c r="A38" s="5">
        <v>31</v>
      </c>
      <c r="B38" s="319"/>
      <c r="C38" s="319"/>
      <c r="D38" s="319"/>
      <c r="E38" s="319"/>
      <c r="F38" s="319"/>
      <c r="G38" s="319"/>
      <c r="H38" s="319"/>
      <c r="I38" s="319"/>
      <c r="J38" s="319"/>
      <c r="K38" s="319"/>
      <c r="L38" s="319"/>
      <c r="M38" s="319"/>
      <c r="N38" s="319"/>
      <c r="O38" s="319"/>
      <c r="P38" s="319"/>
      <c r="Q38" s="388">
        <f t="shared" si="0"/>
        <v>0</v>
      </c>
      <c r="R38" s="388">
        <f t="shared" si="1"/>
        <v>0</v>
      </c>
      <c r="S38" s="3"/>
    </row>
    <row r="39" spans="1:19" ht="27" thickBot="1" x14ac:dyDescent="0.3">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si="0"/>
        <v>0</v>
      </c>
      <c r="R39" s="378">
        <f>+B39-Q39</f>
        <v>0</v>
      </c>
      <c r="S39" s="3"/>
    </row>
    <row r="40" spans="1:19" ht="26.4" x14ac:dyDescent="0.25">
      <c r="A40" s="386" t="s">
        <v>317</v>
      </c>
      <c r="B40" s="321">
        <f>-B5+B39</f>
        <v>0</v>
      </c>
      <c r="C40" s="321">
        <f t="shared" ref="C40:Q40" si="4">+C5-C39</f>
        <v>0</v>
      </c>
      <c r="D40" s="321">
        <f t="shared" si="4"/>
        <v>0</v>
      </c>
      <c r="E40" s="321">
        <f t="shared" si="4"/>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1">
        <f t="shared" si="4"/>
        <v>0</v>
      </c>
      <c r="R40" s="321">
        <f>+R5+R39</f>
        <v>0</v>
      </c>
      <c r="S40" s="3"/>
    </row>
    <row r="41" spans="1:19" x14ac:dyDescent="0.25">
      <c r="A41" s="14"/>
      <c r="B41" s="323"/>
      <c r="C41" s="324"/>
      <c r="D41" s="324"/>
      <c r="E41" s="324"/>
      <c r="F41" s="324"/>
      <c r="G41" s="324"/>
      <c r="H41" s="324"/>
      <c r="I41" s="324"/>
      <c r="J41" s="324"/>
      <c r="K41" s="324"/>
      <c r="L41" s="324"/>
      <c r="M41" s="324"/>
      <c r="N41" s="324"/>
      <c r="O41" s="324"/>
      <c r="P41" s="324"/>
      <c r="Q41" s="323"/>
      <c r="R41" s="323"/>
      <c r="S41" s="3"/>
    </row>
    <row r="42" spans="1:19" ht="26.4" x14ac:dyDescent="0.25">
      <c r="A42" s="386" t="s">
        <v>318</v>
      </c>
      <c r="B42" s="315">
        <f>+'Monthly Spending Plan summary'!B27</f>
        <v>0</v>
      </c>
      <c r="C42" s="315">
        <f>+'Monthly Spending Plan summary'!C27</f>
        <v>0</v>
      </c>
      <c r="D42" s="315">
        <f>+'Monthly Spending Plan summary'!D27</f>
        <v>0</v>
      </c>
      <c r="E42" s="315">
        <f>+'Monthly Spending Plan summary'!E27</f>
        <v>0</v>
      </c>
      <c r="F42" s="315">
        <f>+'Monthly Spending Plan summary'!F27</f>
        <v>0</v>
      </c>
      <c r="G42" s="315">
        <f>+'Monthly Spending Plan summary'!G27</f>
        <v>0</v>
      </c>
      <c r="H42" s="315">
        <f>+'Monthly Spending Plan summary'!H27</f>
        <v>0</v>
      </c>
      <c r="I42" s="315">
        <f>+'Monthly Spending Plan summary'!I27</f>
        <v>0</v>
      </c>
      <c r="J42" s="315">
        <f>+'Monthly Spending Plan summary'!J27</f>
        <v>0</v>
      </c>
      <c r="K42" s="315">
        <f>+'Monthly Spending Plan summary'!K27</f>
        <v>0</v>
      </c>
      <c r="L42" s="315">
        <f>+'Monthly Spending Plan summary'!L27</f>
        <v>0</v>
      </c>
      <c r="M42" s="315">
        <f>+'Monthly Spending Plan summary'!M27</f>
        <v>0</v>
      </c>
      <c r="N42" s="315">
        <f>+'Monthly Spending Plan summary'!N27</f>
        <v>0</v>
      </c>
      <c r="O42" s="315">
        <f>+'Monthly Spending Plan summary'!O27</f>
        <v>0</v>
      </c>
      <c r="P42" s="315">
        <f>+'Monthly Spending Plan summary'!P27</f>
        <v>0</v>
      </c>
      <c r="Q42" s="315">
        <f>+'Monthly Spending Plan summary'!Q27</f>
        <v>0</v>
      </c>
      <c r="R42" s="315">
        <f>+'Monthly Spending Plan summary'!R27</f>
        <v>0</v>
      </c>
      <c r="S42" s="3"/>
    </row>
    <row r="43" spans="1:19" ht="26.4" x14ac:dyDescent="0.25">
      <c r="A43" s="386" t="s">
        <v>314</v>
      </c>
      <c r="B43" s="315">
        <f>+'Actual summary'!B28</f>
        <v>0</v>
      </c>
      <c r="C43" s="315">
        <f>+'Actual summary'!C28</f>
        <v>0</v>
      </c>
      <c r="D43" s="315">
        <f>+'Actual summary'!D28</f>
        <v>0</v>
      </c>
      <c r="E43" s="315">
        <f>+'Actual summary'!E28</f>
        <v>0</v>
      </c>
      <c r="F43" s="315">
        <f>+'Actual summary'!F28</f>
        <v>0</v>
      </c>
      <c r="G43" s="315">
        <f>+'Actual summary'!G28</f>
        <v>0</v>
      </c>
      <c r="H43" s="315">
        <f>+'Actual summary'!H28</f>
        <v>0</v>
      </c>
      <c r="I43" s="315">
        <f>+'Actual summary'!I28</f>
        <v>0</v>
      </c>
      <c r="J43" s="315">
        <f>+'Actual summary'!J28</f>
        <v>0</v>
      </c>
      <c r="K43" s="315">
        <f>+'Actual summary'!K28</f>
        <v>0</v>
      </c>
      <c r="L43" s="315">
        <f>+'Actual summary'!L28</f>
        <v>0</v>
      </c>
      <c r="M43" s="315">
        <f>+'Actual summary'!M28</f>
        <v>0</v>
      </c>
      <c r="N43" s="315">
        <f>+'Actual summary'!N28</f>
        <v>0</v>
      </c>
      <c r="O43" s="315">
        <f>+'Actual summary'!O28</f>
        <v>0</v>
      </c>
      <c r="P43" s="315">
        <f>+'Actual summary'!P28</f>
        <v>0</v>
      </c>
      <c r="Q43" s="315">
        <f>+'Actual summary'!Q28</f>
        <v>0</v>
      </c>
      <c r="R43" s="315">
        <f>+'Actual summary'!R28</f>
        <v>0</v>
      </c>
      <c r="S43" s="3"/>
    </row>
    <row r="44" spans="1:19" ht="26.4" x14ac:dyDescent="0.25">
      <c r="A44" s="386" t="s">
        <v>301</v>
      </c>
      <c r="B44" s="315">
        <f>-B42+B43</f>
        <v>0</v>
      </c>
      <c r="C44" s="315">
        <f t="shared" ref="C44:Q44" si="5">+C42-C43</f>
        <v>0</v>
      </c>
      <c r="D44" s="315">
        <f t="shared" si="5"/>
        <v>0</v>
      </c>
      <c r="E44" s="315">
        <f t="shared" si="5"/>
        <v>0</v>
      </c>
      <c r="F44" s="315">
        <f t="shared" si="5"/>
        <v>0</v>
      </c>
      <c r="G44" s="315">
        <f t="shared" si="5"/>
        <v>0</v>
      </c>
      <c r="H44" s="315">
        <f t="shared" si="5"/>
        <v>0</v>
      </c>
      <c r="I44" s="315">
        <f t="shared" si="5"/>
        <v>0</v>
      </c>
      <c r="J44" s="315">
        <f t="shared" si="5"/>
        <v>0</v>
      </c>
      <c r="K44" s="315">
        <f t="shared" si="5"/>
        <v>0</v>
      </c>
      <c r="L44" s="315">
        <f t="shared" si="5"/>
        <v>0</v>
      </c>
      <c r="M44" s="315">
        <f t="shared" si="5"/>
        <v>0</v>
      </c>
      <c r="N44" s="315">
        <f t="shared" si="5"/>
        <v>0</v>
      </c>
      <c r="O44" s="315">
        <f t="shared" si="5"/>
        <v>0</v>
      </c>
      <c r="P44" s="315">
        <f t="shared" si="5"/>
        <v>0</v>
      </c>
      <c r="Q44" s="315">
        <f t="shared" si="5"/>
        <v>0</v>
      </c>
      <c r="R44" s="315">
        <f>+R42+R43</f>
        <v>0</v>
      </c>
      <c r="S44" s="3"/>
    </row>
    <row r="45" spans="1:19" x14ac:dyDescent="0.25">
      <c r="A45" s="5"/>
      <c r="B45" s="315"/>
      <c r="C45" s="325"/>
      <c r="D45" s="325"/>
      <c r="E45" s="325"/>
      <c r="F45" s="325"/>
      <c r="G45" s="325"/>
      <c r="H45" s="325"/>
      <c r="I45" s="325"/>
      <c r="J45" s="325"/>
      <c r="K45" s="325"/>
      <c r="L45" s="325"/>
      <c r="M45" s="325"/>
      <c r="N45" s="325"/>
      <c r="O45" s="325"/>
      <c r="P45" s="325"/>
      <c r="Q45" s="379"/>
      <c r="R45" s="379"/>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19.5" customHeight="1" x14ac:dyDescent="0.25">
      <c r="A47" s="387" t="s">
        <v>307</v>
      </c>
      <c r="B47" s="326"/>
      <c r="C47" s="380" t="s">
        <v>311</v>
      </c>
      <c r="D47" s="327"/>
      <c r="E47" s="328">
        <f>+B39</f>
        <v>0</v>
      </c>
      <c r="F47" s="322"/>
      <c r="G47" s="380" t="s">
        <v>311</v>
      </c>
      <c r="H47" s="327"/>
      <c r="I47" s="328">
        <f>+Jun!M47</f>
        <v>0</v>
      </c>
      <c r="J47" s="322"/>
      <c r="K47" s="380" t="s">
        <v>311</v>
      </c>
      <c r="L47" s="329"/>
      <c r="M47" s="328">
        <f>+B43</f>
        <v>0</v>
      </c>
      <c r="N47" s="322"/>
      <c r="O47" s="322"/>
      <c r="P47" s="322"/>
      <c r="Q47" s="321"/>
      <c r="R47" s="321"/>
      <c r="S47" s="3"/>
    </row>
    <row r="48" spans="1:19" ht="19.5" customHeight="1" x14ac:dyDescent="0.3">
      <c r="A48" s="387" t="s">
        <v>308</v>
      </c>
      <c r="B48" s="326"/>
      <c r="C48" s="381" t="s">
        <v>309</v>
      </c>
      <c r="D48" s="322"/>
      <c r="E48" s="331">
        <f>+Q39</f>
        <v>0</v>
      </c>
      <c r="F48" s="330" t="s">
        <v>21</v>
      </c>
      <c r="G48" s="381" t="s">
        <v>309</v>
      </c>
      <c r="H48" s="322"/>
      <c r="I48" s="331">
        <f>+Jun!M48</f>
        <v>0</v>
      </c>
      <c r="J48" s="330" t="s">
        <v>20</v>
      </c>
      <c r="K48" s="381" t="s">
        <v>309</v>
      </c>
      <c r="L48" s="321"/>
      <c r="M48" s="331">
        <f>+Q43</f>
        <v>0</v>
      </c>
      <c r="N48" s="322"/>
      <c r="O48" s="322"/>
      <c r="P48" s="322"/>
      <c r="Q48" s="321"/>
      <c r="R48" s="321"/>
      <c r="S48" s="3"/>
    </row>
    <row r="49" spans="1:19" ht="19.5"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1"/>
      <c r="R49" s="321"/>
      <c r="S49" s="3"/>
    </row>
    <row r="50" spans="1:19" x14ac:dyDescent="0.25">
      <c r="A50" s="5"/>
      <c r="B50" s="5"/>
      <c r="C50" s="3"/>
      <c r="D50" s="3"/>
      <c r="E50" s="3"/>
      <c r="F50" s="3"/>
      <c r="G50" s="3"/>
      <c r="H50" s="3"/>
      <c r="I50" s="3"/>
      <c r="J50" s="3"/>
      <c r="K50" s="3"/>
      <c r="L50" s="3"/>
      <c r="M50" s="3"/>
      <c r="N50" s="3"/>
      <c r="O50" s="3"/>
      <c r="P50" s="3"/>
      <c r="Q50" s="5"/>
      <c r="R50" s="5"/>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25" right="0.24" top="0.42" bottom="0.45" header="0.2"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in="1" max="4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52"/>
  <sheetViews>
    <sheetView zoomScale="75" zoomScaleNormal="75" workbookViewId="0">
      <pane xSplit="1" ySplit="4" topLeftCell="B5" activePane="bottomRight" state="frozen"/>
      <selection pane="topRight" activeCell="B1" sqref="B1"/>
      <selection pane="bottomLeft" activeCell="A4" sqref="A4"/>
      <selection pane="bottomRight" activeCell="K24" sqref="K24"/>
    </sheetView>
  </sheetViews>
  <sheetFormatPr defaultRowHeight="13.2" x14ac:dyDescent="0.25"/>
  <cols>
    <col min="1" max="1" width="14" style="2" customWidth="1"/>
    <col min="2" max="2" width="16.33203125" customWidth="1"/>
    <col min="3" max="9" width="14.88671875" customWidth="1"/>
    <col min="10" max="10" width="12.5546875" customWidth="1"/>
    <col min="11" max="11" width="13.33203125" customWidth="1"/>
    <col min="12" max="12" width="11.6640625" customWidth="1"/>
    <col min="13" max="13" width="17.88671875" customWidth="1"/>
    <col min="14" max="14" width="12.77734375" customWidth="1"/>
    <col min="15" max="15" width="11.21875" customWidth="1"/>
    <col min="16" max="16" width="15.6640625" customWidth="1"/>
    <col min="17" max="18" width="12.5546875" style="2" customWidth="1"/>
  </cols>
  <sheetData>
    <row r="1" spans="1:19" ht="30" x14ac:dyDescent="0.5">
      <c r="B1" s="519" t="s">
        <v>299</v>
      </c>
      <c r="C1" s="519"/>
      <c r="D1" s="519"/>
      <c r="E1" s="519"/>
      <c r="F1" s="519"/>
      <c r="G1" s="519"/>
      <c r="H1" s="519"/>
      <c r="I1" s="519"/>
      <c r="J1" s="519"/>
      <c r="K1" s="519"/>
      <c r="L1" s="519"/>
      <c r="M1" s="519"/>
      <c r="N1" s="519"/>
      <c r="O1" s="519"/>
      <c r="P1" s="519"/>
    </row>
    <row r="2" spans="1:19" s="14" customFormat="1" ht="17.399999999999999" x14ac:dyDescent="0.3">
      <c r="A2" s="12" t="s">
        <v>1</v>
      </c>
      <c r="B2" s="12" t="s">
        <v>10</v>
      </c>
      <c r="C2" s="12" t="s">
        <v>3</v>
      </c>
      <c r="D2" s="12">
        <f>'Monthly Spending Plan summary'!F2</f>
        <v>2024</v>
      </c>
      <c r="E2" s="371"/>
      <c r="R2" s="372" t="s">
        <v>304</v>
      </c>
    </row>
    <row r="3" spans="1:19" s="5" customFormat="1" x14ac:dyDescent="0.25">
      <c r="Q3" s="372" t="s">
        <v>302</v>
      </c>
      <c r="R3" s="372" t="s">
        <v>306</v>
      </c>
    </row>
    <row r="4" spans="1:19" s="5" customFormat="1" ht="13.8" thickBot="1" x14ac:dyDescent="0.3">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7" thickBot="1" x14ac:dyDescent="0.3">
      <c r="A5" s="386" t="s">
        <v>300</v>
      </c>
      <c r="B5" s="315">
        <f>+'Monthly Spending Plan summary'!B13</f>
        <v>0</v>
      </c>
      <c r="C5" s="315">
        <f>+'Monthly Spending Plan summary'!C13</f>
        <v>0</v>
      </c>
      <c r="D5" s="315">
        <f>+'Monthly Spending Plan summary'!D13</f>
        <v>0</v>
      </c>
      <c r="E5" s="315">
        <f>+'Monthly Spending Plan summary'!E13</f>
        <v>0</v>
      </c>
      <c r="F5" s="315">
        <f>+'Monthly Spending Plan summary'!F13</f>
        <v>0</v>
      </c>
      <c r="G5" s="315">
        <f>+'Monthly Spending Plan summary'!G13</f>
        <v>0</v>
      </c>
      <c r="H5" s="315">
        <f>+'Monthly Spending Plan summary'!H13</f>
        <v>0</v>
      </c>
      <c r="I5" s="315">
        <f>+'Monthly Spending Plan summary'!I13</f>
        <v>0</v>
      </c>
      <c r="J5" s="315">
        <f>+'Monthly Spending Plan summary'!J13</f>
        <v>0</v>
      </c>
      <c r="K5" s="315">
        <f>+'Monthly Spending Plan summary'!K13</f>
        <v>0</v>
      </c>
      <c r="L5" s="315">
        <f>+'Monthly Spending Plan summary'!L13</f>
        <v>0</v>
      </c>
      <c r="M5" s="315">
        <f>+'Monthly Spending Plan summary'!M13</f>
        <v>0</v>
      </c>
      <c r="N5" s="315">
        <f>+'Monthly Spending Plan summary'!N13</f>
        <v>0</v>
      </c>
      <c r="O5" s="315">
        <f>+'Monthly Spending Plan summary'!O13</f>
        <v>0</v>
      </c>
      <c r="P5" s="315">
        <f>+'Monthly Spending Plan summary'!P13</f>
        <v>0</v>
      </c>
      <c r="Q5" s="315">
        <f>SUM(C5:P5)</f>
        <v>0</v>
      </c>
      <c r="R5" s="396">
        <f>+B5-Q5</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19.5" customHeight="1" x14ac:dyDescent="0.25">
      <c r="A7" s="5">
        <v>1</v>
      </c>
      <c r="B7" s="319"/>
      <c r="C7" s="319"/>
      <c r="D7" s="319"/>
      <c r="E7" s="319"/>
      <c r="F7" s="319"/>
      <c r="G7" s="319"/>
      <c r="H7" s="319"/>
      <c r="I7" s="319"/>
      <c r="J7" s="319"/>
      <c r="K7" s="319"/>
      <c r="L7" s="319"/>
      <c r="M7" s="319"/>
      <c r="N7" s="319"/>
      <c r="O7" s="319"/>
      <c r="P7" s="319"/>
      <c r="Q7" s="388">
        <f t="shared" ref="Q7:Q39" si="0">SUM(C7:P7)</f>
        <v>0</v>
      </c>
      <c r="R7" s="388">
        <f>+B7-Q7</f>
        <v>0</v>
      </c>
      <c r="S7" s="3"/>
    </row>
    <row r="8" spans="1:19" ht="19.5" customHeight="1" x14ac:dyDescent="0.25">
      <c r="A8" s="5">
        <v>2</v>
      </c>
      <c r="B8" s="319"/>
      <c r="C8" s="319"/>
      <c r="D8" s="319"/>
      <c r="E8" s="319"/>
      <c r="F8" s="319"/>
      <c r="G8" s="319"/>
      <c r="H8" s="319"/>
      <c r="I8" s="319"/>
      <c r="J8" s="319"/>
      <c r="K8" s="319"/>
      <c r="L8" s="319"/>
      <c r="M8" s="319"/>
      <c r="N8" s="319"/>
      <c r="O8" s="319"/>
      <c r="P8" s="319"/>
      <c r="Q8" s="388">
        <f t="shared" si="0"/>
        <v>0</v>
      </c>
      <c r="R8" s="388">
        <f t="shared" ref="R8:R38" si="1">+B8-Q8</f>
        <v>0</v>
      </c>
      <c r="S8" s="3"/>
    </row>
    <row r="9" spans="1:19" ht="19.5" customHeight="1" x14ac:dyDescent="0.25">
      <c r="A9" s="5">
        <v>3</v>
      </c>
      <c r="B9" s="319"/>
      <c r="C9" s="319"/>
      <c r="D9" s="319"/>
      <c r="E9" s="319"/>
      <c r="F9" s="319"/>
      <c r="G9" s="319"/>
      <c r="H9" s="319"/>
      <c r="I9" s="319"/>
      <c r="J9" s="319"/>
      <c r="K9" s="319"/>
      <c r="L9" s="319"/>
      <c r="M9" s="319"/>
      <c r="N9" s="319"/>
      <c r="O9" s="319"/>
      <c r="P9" s="319"/>
      <c r="Q9" s="388">
        <f t="shared" si="0"/>
        <v>0</v>
      </c>
      <c r="R9" s="388">
        <f t="shared" si="1"/>
        <v>0</v>
      </c>
      <c r="S9" s="3"/>
    </row>
    <row r="10" spans="1:19" ht="19.5" customHeight="1" x14ac:dyDescent="0.25">
      <c r="A10" s="5">
        <v>4</v>
      </c>
      <c r="B10" s="319"/>
      <c r="C10" s="319"/>
      <c r="D10" s="319"/>
      <c r="E10" s="319"/>
      <c r="F10" s="319"/>
      <c r="G10" s="319"/>
      <c r="H10" s="319"/>
      <c r="I10" s="319"/>
      <c r="J10" s="319"/>
      <c r="K10" s="319"/>
      <c r="L10" s="319"/>
      <c r="M10" s="319"/>
      <c r="N10" s="319"/>
      <c r="O10" s="319"/>
      <c r="P10" s="319"/>
      <c r="Q10" s="388">
        <f t="shared" si="0"/>
        <v>0</v>
      </c>
      <c r="R10" s="388">
        <f t="shared" si="1"/>
        <v>0</v>
      </c>
      <c r="S10" s="3"/>
    </row>
    <row r="11" spans="1:19" ht="19.5" customHeight="1" x14ac:dyDescent="0.25">
      <c r="A11" s="5">
        <v>5</v>
      </c>
      <c r="B11" s="319"/>
      <c r="C11" s="319"/>
      <c r="D11" s="319"/>
      <c r="E11" s="319"/>
      <c r="F11" s="319"/>
      <c r="G11" s="319"/>
      <c r="H11" s="319"/>
      <c r="I11" s="319"/>
      <c r="J11" s="319"/>
      <c r="K11" s="319"/>
      <c r="L11" s="319"/>
      <c r="M11" s="319"/>
      <c r="N11" s="319"/>
      <c r="O11" s="319"/>
      <c r="P11" s="319"/>
      <c r="Q11" s="388">
        <f t="shared" si="0"/>
        <v>0</v>
      </c>
      <c r="R11" s="388">
        <f t="shared" si="1"/>
        <v>0</v>
      </c>
      <c r="S11" s="3"/>
    </row>
    <row r="12" spans="1:19" ht="19.5" customHeight="1" x14ac:dyDescent="0.25">
      <c r="A12" s="5">
        <v>6</v>
      </c>
      <c r="B12" s="319"/>
      <c r="C12" s="319"/>
      <c r="D12" s="319"/>
      <c r="E12" s="319"/>
      <c r="F12" s="319"/>
      <c r="G12" s="319"/>
      <c r="H12" s="319"/>
      <c r="I12" s="319"/>
      <c r="J12" s="319"/>
      <c r="K12" s="319"/>
      <c r="L12" s="319"/>
      <c r="M12" s="319"/>
      <c r="N12" s="319"/>
      <c r="O12" s="319"/>
      <c r="P12" s="319"/>
      <c r="Q12" s="388">
        <f t="shared" si="0"/>
        <v>0</v>
      </c>
      <c r="R12" s="388">
        <f t="shared" si="1"/>
        <v>0</v>
      </c>
      <c r="S12" s="3"/>
    </row>
    <row r="13" spans="1:19" ht="19.5" customHeight="1" x14ac:dyDescent="0.25">
      <c r="A13" s="5">
        <v>7</v>
      </c>
      <c r="B13" s="319"/>
      <c r="C13" s="319"/>
      <c r="D13" s="319"/>
      <c r="E13" s="319"/>
      <c r="F13" s="319"/>
      <c r="G13" s="319"/>
      <c r="H13" s="319"/>
      <c r="I13" s="319"/>
      <c r="J13" s="319"/>
      <c r="K13" s="319"/>
      <c r="L13" s="319"/>
      <c r="M13" s="319"/>
      <c r="N13" s="319"/>
      <c r="O13" s="319"/>
      <c r="P13" s="319"/>
      <c r="Q13" s="388">
        <f t="shared" si="0"/>
        <v>0</v>
      </c>
      <c r="R13" s="388">
        <f t="shared" si="1"/>
        <v>0</v>
      </c>
      <c r="S13" s="3"/>
    </row>
    <row r="14" spans="1:19" ht="19.5" customHeight="1" x14ac:dyDescent="0.25">
      <c r="A14" s="5">
        <v>8</v>
      </c>
      <c r="B14" s="319"/>
      <c r="C14" s="319"/>
      <c r="D14" s="319"/>
      <c r="E14" s="319"/>
      <c r="F14" s="319"/>
      <c r="G14" s="319"/>
      <c r="H14" s="319"/>
      <c r="I14" s="319"/>
      <c r="J14" s="319"/>
      <c r="K14" s="319"/>
      <c r="L14" s="319"/>
      <c r="M14" s="319"/>
      <c r="N14" s="319"/>
      <c r="O14" s="319"/>
      <c r="P14" s="319"/>
      <c r="Q14" s="388">
        <f t="shared" si="0"/>
        <v>0</v>
      </c>
      <c r="R14" s="388">
        <f t="shared" si="1"/>
        <v>0</v>
      </c>
      <c r="S14" s="3"/>
    </row>
    <row r="15" spans="1:19" ht="19.5" customHeight="1" x14ac:dyDescent="0.25">
      <c r="A15" s="5">
        <v>9</v>
      </c>
      <c r="B15" s="319"/>
      <c r="C15" s="319"/>
      <c r="D15" s="319"/>
      <c r="E15" s="319"/>
      <c r="F15" s="319"/>
      <c r="G15" s="319"/>
      <c r="H15" s="319"/>
      <c r="I15" s="319"/>
      <c r="J15" s="319"/>
      <c r="K15" s="319"/>
      <c r="L15" s="319"/>
      <c r="M15" s="319"/>
      <c r="N15" s="319"/>
      <c r="O15" s="319"/>
      <c r="P15" s="319"/>
      <c r="Q15" s="388">
        <f t="shared" si="0"/>
        <v>0</v>
      </c>
      <c r="R15" s="388">
        <f t="shared" si="1"/>
        <v>0</v>
      </c>
      <c r="S15" s="3"/>
    </row>
    <row r="16" spans="1:19" ht="19.5" customHeight="1" x14ac:dyDescent="0.25">
      <c r="A16" s="5">
        <v>10</v>
      </c>
      <c r="B16" s="319"/>
      <c r="C16" s="319"/>
      <c r="D16" s="319"/>
      <c r="E16" s="319"/>
      <c r="F16" s="319"/>
      <c r="G16" s="319"/>
      <c r="H16" s="319"/>
      <c r="I16" s="319"/>
      <c r="J16" s="319"/>
      <c r="K16" s="319"/>
      <c r="L16" s="319"/>
      <c r="M16" s="319"/>
      <c r="N16" s="319"/>
      <c r="O16" s="319"/>
      <c r="P16" s="319"/>
      <c r="Q16" s="388">
        <f t="shared" si="0"/>
        <v>0</v>
      </c>
      <c r="R16" s="388">
        <f t="shared" si="1"/>
        <v>0</v>
      </c>
      <c r="S16" s="3"/>
    </row>
    <row r="17" spans="1:20" ht="19.5" customHeight="1" x14ac:dyDescent="0.25">
      <c r="A17" s="5">
        <v>11</v>
      </c>
      <c r="B17" s="319"/>
      <c r="C17" s="319"/>
      <c r="D17" s="319"/>
      <c r="E17" s="319"/>
      <c r="F17" s="319"/>
      <c r="G17" s="319"/>
      <c r="H17" s="319"/>
      <c r="I17" s="319"/>
      <c r="J17" s="319"/>
      <c r="K17" s="319"/>
      <c r="L17" s="319"/>
      <c r="M17" s="319"/>
      <c r="N17" s="319"/>
      <c r="O17" s="319"/>
      <c r="P17" s="319"/>
      <c r="Q17" s="388">
        <f t="shared" si="0"/>
        <v>0</v>
      </c>
      <c r="R17" s="388">
        <f t="shared" si="1"/>
        <v>0</v>
      </c>
      <c r="S17" s="3"/>
    </row>
    <row r="18" spans="1:20" ht="19.5" customHeight="1" x14ac:dyDescent="0.25">
      <c r="A18" s="5">
        <v>12</v>
      </c>
      <c r="B18" s="319"/>
      <c r="C18" s="319"/>
      <c r="D18" s="319"/>
      <c r="E18" s="319"/>
      <c r="F18" s="319"/>
      <c r="G18" s="319"/>
      <c r="H18" s="319"/>
      <c r="I18" s="319"/>
      <c r="J18" s="319"/>
      <c r="K18" s="319"/>
      <c r="L18" s="319"/>
      <c r="M18" s="319"/>
      <c r="N18" s="319"/>
      <c r="O18" s="319"/>
      <c r="P18" s="319"/>
      <c r="Q18" s="388">
        <f t="shared" si="0"/>
        <v>0</v>
      </c>
      <c r="R18" s="388">
        <f t="shared" si="1"/>
        <v>0</v>
      </c>
      <c r="S18" s="3"/>
    </row>
    <row r="19" spans="1:20" ht="19.5" customHeight="1" x14ac:dyDescent="0.25">
      <c r="A19" s="5">
        <v>13</v>
      </c>
      <c r="B19" s="319"/>
      <c r="C19" s="319"/>
      <c r="D19" s="319"/>
      <c r="E19" s="319"/>
      <c r="F19" s="319"/>
      <c r="G19" s="319"/>
      <c r="H19" s="319"/>
      <c r="I19" s="319"/>
      <c r="J19" s="319"/>
      <c r="K19" s="319"/>
      <c r="L19" s="319"/>
      <c r="M19" s="319"/>
      <c r="N19" s="319"/>
      <c r="O19" s="319"/>
      <c r="P19" s="319"/>
      <c r="Q19" s="388">
        <f t="shared" si="0"/>
        <v>0</v>
      </c>
      <c r="R19" s="388">
        <f t="shared" si="1"/>
        <v>0</v>
      </c>
      <c r="S19" s="3"/>
    </row>
    <row r="20" spans="1:20" ht="19.5" customHeight="1" x14ac:dyDescent="0.25">
      <c r="A20" s="5">
        <v>14</v>
      </c>
      <c r="B20" s="319"/>
      <c r="C20" s="319"/>
      <c r="D20" s="319"/>
      <c r="E20" s="319"/>
      <c r="F20" s="319"/>
      <c r="G20" s="319"/>
      <c r="H20" s="319"/>
      <c r="I20" s="319"/>
      <c r="J20" s="319"/>
      <c r="K20" s="319"/>
      <c r="L20" s="319"/>
      <c r="M20" s="319"/>
      <c r="N20" s="319"/>
      <c r="O20" s="319"/>
      <c r="P20" s="319"/>
      <c r="Q20" s="388">
        <f t="shared" si="0"/>
        <v>0</v>
      </c>
      <c r="R20" s="388">
        <f t="shared" si="1"/>
        <v>0</v>
      </c>
      <c r="S20" s="3"/>
    </row>
    <row r="21" spans="1:20" ht="19.5" customHeight="1" x14ac:dyDescent="0.25">
      <c r="A21" s="249">
        <v>15</v>
      </c>
      <c r="B21" s="319"/>
      <c r="C21" s="319"/>
      <c r="D21" s="319"/>
      <c r="E21" s="319"/>
      <c r="F21" s="319"/>
      <c r="G21" s="319"/>
      <c r="H21" s="319"/>
      <c r="I21" s="319"/>
      <c r="J21" s="319"/>
      <c r="K21" s="319"/>
      <c r="L21" s="319"/>
      <c r="M21" s="319"/>
      <c r="N21" s="319"/>
      <c r="O21" s="319"/>
      <c r="P21" s="319"/>
      <c r="Q21" s="388">
        <f t="shared" si="0"/>
        <v>0</v>
      </c>
      <c r="R21" s="388">
        <f t="shared" si="1"/>
        <v>0</v>
      </c>
      <c r="S21" s="3"/>
    </row>
    <row r="22" spans="1:20" s="4" customFormat="1" ht="26.4" x14ac:dyDescent="0.25">
      <c r="A22" s="373" t="s">
        <v>315</v>
      </c>
      <c r="B22" s="335">
        <f t="shared" ref="B22:P22" si="2">SUM(B7:B21)</f>
        <v>0</v>
      </c>
      <c r="C22" s="335">
        <f t="shared" si="2"/>
        <v>0</v>
      </c>
      <c r="D22" s="335">
        <f t="shared" si="2"/>
        <v>0</v>
      </c>
      <c r="E22" s="335">
        <f t="shared" si="2"/>
        <v>0</v>
      </c>
      <c r="F22" s="335">
        <f t="shared" si="2"/>
        <v>0</v>
      </c>
      <c r="G22" s="335">
        <f t="shared" si="2"/>
        <v>0</v>
      </c>
      <c r="H22" s="335">
        <f t="shared" si="2"/>
        <v>0</v>
      </c>
      <c r="I22" s="335">
        <f t="shared" si="2"/>
        <v>0</v>
      </c>
      <c r="J22" s="335">
        <f t="shared" si="2"/>
        <v>0</v>
      </c>
      <c r="K22" s="335">
        <f t="shared" si="2"/>
        <v>0</v>
      </c>
      <c r="L22" s="335">
        <f t="shared" si="2"/>
        <v>0</v>
      </c>
      <c r="M22" s="335">
        <f t="shared" si="2"/>
        <v>0</v>
      </c>
      <c r="N22" s="335">
        <f t="shared" si="2"/>
        <v>0</v>
      </c>
      <c r="O22" s="335">
        <f t="shared" si="2"/>
        <v>0</v>
      </c>
      <c r="P22" s="335">
        <f t="shared" si="2"/>
        <v>0</v>
      </c>
      <c r="Q22" s="335">
        <f t="shared" si="0"/>
        <v>0</v>
      </c>
      <c r="R22" s="388">
        <f t="shared" si="1"/>
        <v>0</v>
      </c>
      <c r="S22" s="13"/>
      <c r="T22"/>
    </row>
    <row r="23" spans="1:20" ht="19.5" customHeight="1" x14ac:dyDescent="0.25">
      <c r="A23" s="5">
        <v>16</v>
      </c>
      <c r="B23" s="319"/>
      <c r="C23" s="319"/>
      <c r="D23" s="319"/>
      <c r="E23" s="319"/>
      <c r="F23" s="319"/>
      <c r="G23" s="319"/>
      <c r="H23" s="319"/>
      <c r="I23" s="319"/>
      <c r="J23" s="319"/>
      <c r="K23" s="319"/>
      <c r="L23" s="319"/>
      <c r="M23" s="319"/>
      <c r="N23" s="319"/>
      <c r="O23" s="319"/>
      <c r="P23" s="319"/>
      <c r="Q23" s="388">
        <f t="shared" si="0"/>
        <v>0</v>
      </c>
      <c r="R23" s="388">
        <f t="shared" si="1"/>
        <v>0</v>
      </c>
      <c r="S23" s="3"/>
    </row>
    <row r="24" spans="1:20" ht="19.5" customHeight="1" x14ac:dyDescent="0.25">
      <c r="A24" s="5">
        <v>17</v>
      </c>
      <c r="B24" s="319"/>
      <c r="C24" s="319"/>
      <c r="D24" s="319"/>
      <c r="E24" s="319"/>
      <c r="F24" s="319"/>
      <c r="G24" s="319"/>
      <c r="H24" s="319"/>
      <c r="I24" s="319"/>
      <c r="J24" s="319"/>
      <c r="K24" s="319"/>
      <c r="L24" s="319"/>
      <c r="M24" s="319"/>
      <c r="N24" s="319"/>
      <c r="O24" s="319"/>
      <c r="P24" s="319"/>
      <c r="Q24" s="388">
        <f t="shared" si="0"/>
        <v>0</v>
      </c>
      <c r="R24" s="388">
        <f t="shared" si="1"/>
        <v>0</v>
      </c>
      <c r="S24" s="3"/>
    </row>
    <row r="25" spans="1:20" ht="19.5" customHeight="1" x14ac:dyDescent="0.25">
      <c r="A25" s="5">
        <v>18</v>
      </c>
      <c r="B25" s="319"/>
      <c r="C25" s="319"/>
      <c r="D25" s="319"/>
      <c r="E25" s="319"/>
      <c r="F25" s="319"/>
      <c r="G25" s="319"/>
      <c r="H25" s="319"/>
      <c r="I25" s="319"/>
      <c r="J25" s="319"/>
      <c r="K25" s="319"/>
      <c r="L25" s="319"/>
      <c r="M25" s="319"/>
      <c r="N25" s="319"/>
      <c r="O25" s="319"/>
      <c r="P25" s="319"/>
      <c r="Q25" s="388">
        <f t="shared" si="0"/>
        <v>0</v>
      </c>
      <c r="R25" s="388">
        <f t="shared" si="1"/>
        <v>0</v>
      </c>
      <c r="S25" s="3"/>
    </row>
    <row r="26" spans="1:20" ht="19.5" customHeight="1" x14ac:dyDescent="0.25">
      <c r="A26" s="5">
        <v>19</v>
      </c>
      <c r="B26" s="319"/>
      <c r="C26" s="319"/>
      <c r="D26" s="319"/>
      <c r="E26" s="319"/>
      <c r="F26" s="319"/>
      <c r="G26" s="319"/>
      <c r="H26" s="319"/>
      <c r="I26" s="319"/>
      <c r="J26" s="319"/>
      <c r="K26" s="319"/>
      <c r="L26" s="319"/>
      <c r="M26" s="319"/>
      <c r="N26" s="319"/>
      <c r="O26" s="319"/>
      <c r="P26" s="319"/>
      <c r="Q26" s="388">
        <f t="shared" si="0"/>
        <v>0</v>
      </c>
      <c r="R26" s="388">
        <f t="shared" si="1"/>
        <v>0</v>
      </c>
      <c r="S26" s="3"/>
    </row>
    <row r="27" spans="1:20" ht="19.5" customHeight="1" x14ac:dyDescent="0.25">
      <c r="A27" s="5">
        <v>20</v>
      </c>
      <c r="B27" s="319"/>
      <c r="C27" s="319"/>
      <c r="D27" s="319"/>
      <c r="E27" s="319"/>
      <c r="F27" s="319"/>
      <c r="G27" s="319"/>
      <c r="H27" s="319"/>
      <c r="I27" s="319"/>
      <c r="J27" s="319"/>
      <c r="K27" s="319"/>
      <c r="L27" s="319"/>
      <c r="M27" s="319"/>
      <c r="N27" s="319"/>
      <c r="O27" s="319"/>
      <c r="P27" s="319"/>
      <c r="Q27" s="388">
        <f t="shared" si="0"/>
        <v>0</v>
      </c>
      <c r="R27" s="388">
        <f t="shared" si="1"/>
        <v>0</v>
      </c>
      <c r="S27" s="3"/>
    </row>
    <row r="28" spans="1:20" ht="19.5" customHeight="1" x14ac:dyDescent="0.25">
      <c r="A28" s="5">
        <v>21</v>
      </c>
      <c r="B28" s="319"/>
      <c r="C28" s="319"/>
      <c r="D28" s="319"/>
      <c r="E28" s="319"/>
      <c r="F28" s="319"/>
      <c r="G28" s="319"/>
      <c r="H28" s="319"/>
      <c r="I28" s="319"/>
      <c r="J28" s="319"/>
      <c r="K28" s="319"/>
      <c r="L28" s="319"/>
      <c r="M28" s="319"/>
      <c r="N28" s="319"/>
      <c r="O28" s="319"/>
      <c r="P28" s="319"/>
      <c r="Q28" s="388">
        <f t="shared" si="0"/>
        <v>0</v>
      </c>
      <c r="R28" s="388">
        <f t="shared" si="1"/>
        <v>0</v>
      </c>
      <c r="S28" s="3"/>
    </row>
    <row r="29" spans="1:20" ht="19.5" customHeight="1" x14ac:dyDescent="0.25">
      <c r="A29" s="5">
        <v>22</v>
      </c>
      <c r="B29" s="319"/>
      <c r="C29" s="319"/>
      <c r="D29" s="319"/>
      <c r="E29" s="319"/>
      <c r="F29" s="319"/>
      <c r="G29" s="319"/>
      <c r="H29" s="319"/>
      <c r="I29" s="319"/>
      <c r="J29" s="319"/>
      <c r="K29" s="319"/>
      <c r="L29" s="319"/>
      <c r="M29" s="319"/>
      <c r="N29" s="319"/>
      <c r="O29" s="319"/>
      <c r="P29" s="319"/>
      <c r="Q29" s="388">
        <f t="shared" si="0"/>
        <v>0</v>
      </c>
      <c r="R29" s="388">
        <f t="shared" si="1"/>
        <v>0</v>
      </c>
      <c r="S29" s="3"/>
    </row>
    <row r="30" spans="1:20" ht="19.5" customHeight="1" x14ac:dyDescent="0.25">
      <c r="A30" s="5">
        <v>23</v>
      </c>
      <c r="B30" s="319"/>
      <c r="C30" s="319"/>
      <c r="D30" s="319"/>
      <c r="E30" s="319"/>
      <c r="F30" s="319"/>
      <c r="G30" s="319"/>
      <c r="H30" s="319"/>
      <c r="I30" s="319"/>
      <c r="J30" s="319"/>
      <c r="K30" s="319"/>
      <c r="L30" s="319"/>
      <c r="M30" s="319"/>
      <c r="N30" s="319"/>
      <c r="O30" s="319"/>
      <c r="P30" s="319"/>
      <c r="Q30" s="388">
        <f t="shared" si="0"/>
        <v>0</v>
      </c>
      <c r="R30" s="388">
        <f t="shared" si="1"/>
        <v>0</v>
      </c>
      <c r="S30" s="3"/>
    </row>
    <row r="31" spans="1:20" ht="19.5" customHeight="1" x14ac:dyDescent="0.25">
      <c r="A31" s="5">
        <v>24</v>
      </c>
      <c r="B31" s="319"/>
      <c r="C31" s="319"/>
      <c r="D31" s="319"/>
      <c r="E31" s="319"/>
      <c r="F31" s="319"/>
      <c r="G31" s="319"/>
      <c r="H31" s="319"/>
      <c r="I31" s="319"/>
      <c r="J31" s="319"/>
      <c r="K31" s="319"/>
      <c r="L31" s="319"/>
      <c r="M31" s="319"/>
      <c r="N31" s="319"/>
      <c r="O31" s="319"/>
      <c r="P31" s="319"/>
      <c r="Q31" s="388">
        <f t="shared" si="0"/>
        <v>0</v>
      </c>
      <c r="R31" s="388">
        <f t="shared" si="1"/>
        <v>0</v>
      </c>
      <c r="S31" s="3"/>
    </row>
    <row r="32" spans="1:20" ht="19.5" customHeight="1" x14ac:dyDescent="0.25">
      <c r="A32" s="5">
        <v>25</v>
      </c>
      <c r="B32" s="319"/>
      <c r="C32" s="319"/>
      <c r="D32" s="319"/>
      <c r="E32" s="319"/>
      <c r="F32" s="319"/>
      <c r="G32" s="319"/>
      <c r="H32" s="319"/>
      <c r="I32" s="319"/>
      <c r="J32" s="319"/>
      <c r="K32" s="319"/>
      <c r="L32" s="319"/>
      <c r="M32" s="319"/>
      <c r="N32" s="319"/>
      <c r="O32" s="319"/>
      <c r="P32" s="319"/>
      <c r="Q32" s="388">
        <f t="shared" si="0"/>
        <v>0</v>
      </c>
      <c r="R32" s="388">
        <f t="shared" si="1"/>
        <v>0</v>
      </c>
      <c r="S32" s="3"/>
    </row>
    <row r="33" spans="1:19" ht="19.5" customHeight="1" x14ac:dyDescent="0.25">
      <c r="A33" s="5">
        <v>26</v>
      </c>
      <c r="B33" s="319"/>
      <c r="C33" s="319"/>
      <c r="D33" s="319"/>
      <c r="E33" s="319"/>
      <c r="F33" s="319"/>
      <c r="G33" s="319"/>
      <c r="H33" s="319"/>
      <c r="I33" s="319"/>
      <c r="J33" s="319"/>
      <c r="K33" s="319"/>
      <c r="L33" s="319"/>
      <c r="M33" s="319"/>
      <c r="N33" s="319"/>
      <c r="O33" s="319"/>
      <c r="P33" s="319"/>
      <c r="Q33" s="388">
        <f t="shared" si="0"/>
        <v>0</v>
      </c>
      <c r="R33" s="388">
        <f t="shared" si="1"/>
        <v>0</v>
      </c>
      <c r="S33" s="3"/>
    </row>
    <row r="34" spans="1:19" ht="19.5" customHeight="1" x14ac:dyDescent="0.25">
      <c r="A34" s="5">
        <v>27</v>
      </c>
      <c r="B34" s="319"/>
      <c r="C34" s="319"/>
      <c r="D34" s="319"/>
      <c r="E34" s="319"/>
      <c r="F34" s="319"/>
      <c r="G34" s="319"/>
      <c r="H34" s="319"/>
      <c r="I34" s="319"/>
      <c r="J34" s="319"/>
      <c r="K34" s="319"/>
      <c r="L34" s="319"/>
      <c r="M34" s="319"/>
      <c r="N34" s="319"/>
      <c r="O34" s="319"/>
      <c r="P34" s="319"/>
      <c r="Q34" s="388">
        <f t="shared" si="0"/>
        <v>0</v>
      </c>
      <c r="R34" s="388">
        <f t="shared" si="1"/>
        <v>0</v>
      </c>
      <c r="S34" s="3"/>
    </row>
    <row r="35" spans="1:19" ht="19.5" customHeight="1" x14ac:dyDescent="0.25">
      <c r="A35" s="5">
        <v>28</v>
      </c>
      <c r="B35" s="319"/>
      <c r="C35" s="319"/>
      <c r="D35" s="319"/>
      <c r="E35" s="319"/>
      <c r="F35" s="319"/>
      <c r="G35" s="319"/>
      <c r="H35" s="319"/>
      <c r="I35" s="319"/>
      <c r="J35" s="319"/>
      <c r="K35" s="319"/>
      <c r="L35" s="319"/>
      <c r="M35" s="319"/>
      <c r="N35" s="319"/>
      <c r="O35" s="319"/>
      <c r="P35" s="319"/>
      <c r="Q35" s="388">
        <f t="shared" si="0"/>
        <v>0</v>
      </c>
      <c r="R35" s="388">
        <f t="shared" si="1"/>
        <v>0</v>
      </c>
      <c r="S35" s="3"/>
    </row>
    <row r="36" spans="1:19" ht="19.5" customHeight="1" x14ac:dyDescent="0.25">
      <c r="A36" s="5">
        <v>29</v>
      </c>
      <c r="B36" s="319"/>
      <c r="C36" s="319"/>
      <c r="D36" s="319"/>
      <c r="E36" s="319"/>
      <c r="F36" s="319"/>
      <c r="G36" s="319"/>
      <c r="H36" s="319"/>
      <c r="I36" s="319"/>
      <c r="J36" s="319"/>
      <c r="K36" s="319"/>
      <c r="L36" s="319"/>
      <c r="M36" s="319"/>
      <c r="N36" s="319"/>
      <c r="O36" s="319"/>
      <c r="P36" s="319"/>
      <c r="Q36" s="388">
        <f t="shared" si="0"/>
        <v>0</v>
      </c>
      <c r="R36" s="388">
        <f t="shared" si="1"/>
        <v>0</v>
      </c>
      <c r="S36" s="3"/>
    </row>
    <row r="37" spans="1:19" ht="19.5" customHeight="1" x14ac:dyDescent="0.25">
      <c r="A37" s="5">
        <v>30</v>
      </c>
      <c r="B37" s="319"/>
      <c r="C37" s="319"/>
      <c r="D37" s="319"/>
      <c r="E37" s="319"/>
      <c r="F37" s="319"/>
      <c r="G37" s="319"/>
      <c r="H37" s="319"/>
      <c r="I37" s="319"/>
      <c r="J37" s="319"/>
      <c r="K37" s="319"/>
      <c r="L37" s="319"/>
      <c r="M37" s="319"/>
      <c r="N37" s="319"/>
      <c r="O37" s="319"/>
      <c r="P37" s="319"/>
      <c r="Q37" s="388">
        <f t="shared" si="0"/>
        <v>0</v>
      </c>
      <c r="R37" s="388">
        <f t="shared" si="1"/>
        <v>0</v>
      </c>
      <c r="S37" s="3"/>
    </row>
    <row r="38" spans="1:19" ht="19.5" customHeight="1" x14ac:dyDescent="0.25">
      <c r="A38" s="5">
        <v>31</v>
      </c>
      <c r="B38" s="319"/>
      <c r="C38" s="319"/>
      <c r="D38" s="319"/>
      <c r="E38" s="319"/>
      <c r="F38" s="319"/>
      <c r="G38" s="319"/>
      <c r="H38" s="319"/>
      <c r="I38" s="319"/>
      <c r="J38" s="319"/>
      <c r="K38" s="319"/>
      <c r="L38" s="319"/>
      <c r="M38" s="319"/>
      <c r="N38" s="319"/>
      <c r="O38" s="319"/>
      <c r="P38" s="319"/>
      <c r="Q38" s="388">
        <f t="shared" si="0"/>
        <v>0</v>
      </c>
      <c r="R38" s="388">
        <f t="shared" si="1"/>
        <v>0</v>
      </c>
      <c r="S38" s="3"/>
    </row>
    <row r="39" spans="1:19" ht="26.4" x14ac:dyDescent="0.25">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si="0"/>
        <v>0</v>
      </c>
      <c r="R39" s="398">
        <f>+B39-Q39</f>
        <v>0</v>
      </c>
      <c r="S39" s="3"/>
    </row>
    <row r="40" spans="1:19" ht="26.4" x14ac:dyDescent="0.25">
      <c r="A40" s="386" t="s">
        <v>317</v>
      </c>
      <c r="B40" s="321">
        <f>-B5+B39</f>
        <v>0</v>
      </c>
      <c r="C40" s="321">
        <f t="shared" ref="C40:Q40" si="4">+C5-C39</f>
        <v>0</v>
      </c>
      <c r="D40" s="321">
        <f t="shared" si="4"/>
        <v>0</v>
      </c>
      <c r="E40" s="321">
        <f t="shared" si="4"/>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1">
        <f t="shared" si="4"/>
        <v>0</v>
      </c>
      <c r="R40" s="321">
        <f>+R5+R39</f>
        <v>0</v>
      </c>
      <c r="S40" s="3"/>
    </row>
    <row r="41" spans="1:19" x14ac:dyDescent="0.25">
      <c r="A41" s="14"/>
      <c r="B41" s="323"/>
      <c r="C41" s="324"/>
      <c r="D41" s="324"/>
      <c r="E41" s="324"/>
      <c r="F41" s="324"/>
      <c r="G41" s="324"/>
      <c r="H41" s="324"/>
      <c r="I41" s="324"/>
      <c r="J41" s="324"/>
      <c r="K41" s="324"/>
      <c r="L41" s="324"/>
      <c r="M41" s="324"/>
      <c r="N41" s="324"/>
      <c r="O41" s="324"/>
      <c r="P41" s="324"/>
      <c r="Q41" s="323"/>
      <c r="R41" s="323"/>
      <c r="S41" s="3"/>
    </row>
    <row r="42" spans="1:19" ht="26.4" x14ac:dyDescent="0.25">
      <c r="A42" s="386" t="s">
        <v>318</v>
      </c>
      <c r="B42" s="315">
        <f>+'Monthly Spending Plan summary'!B28</f>
        <v>0</v>
      </c>
      <c r="C42" s="315">
        <f>+'Monthly Spending Plan summary'!C28</f>
        <v>0</v>
      </c>
      <c r="D42" s="315">
        <f>+'Monthly Spending Plan summary'!D28</f>
        <v>0</v>
      </c>
      <c r="E42" s="315">
        <f>+'Monthly Spending Plan summary'!E28</f>
        <v>0</v>
      </c>
      <c r="F42" s="315">
        <f>+'Monthly Spending Plan summary'!F28</f>
        <v>0</v>
      </c>
      <c r="G42" s="315">
        <f>+'Monthly Spending Plan summary'!G28</f>
        <v>0</v>
      </c>
      <c r="H42" s="315">
        <f>+'Monthly Spending Plan summary'!H28</f>
        <v>0</v>
      </c>
      <c r="I42" s="315">
        <f>+'Monthly Spending Plan summary'!I28</f>
        <v>0</v>
      </c>
      <c r="J42" s="315">
        <f>+'Monthly Spending Plan summary'!J28</f>
        <v>0</v>
      </c>
      <c r="K42" s="315">
        <f>+'Monthly Spending Plan summary'!K28</f>
        <v>0</v>
      </c>
      <c r="L42" s="315">
        <f>+'Monthly Spending Plan summary'!L28</f>
        <v>0</v>
      </c>
      <c r="M42" s="315">
        <f>+'Monthly Spending Plan summary'!M28</f>
        <v>0</v>
      </c>
      <c r="N42" s="315">
        <f>+'Monthly Spending Plan summary'!N28</f>
        <v>0</v>
      </c>
      <c r="O42" s="315">
        <f>+'Monthly Spending Plan summary'!O28</f>
        <v>0</v>
      </c>
      <c r="P42" s="315">
        <f>+'Monthly Spending Plan summary'!P28</f>
        <v>0</v>
      </c>
      <c r="Q42" s="315">
        <f>+'Monthly Spending Plan summary'!Q28</f>
        <v>0</v>
      </c>
      <c r="R42" s="315">
        <f>+'Monthly Spending Plan summary'!R28</f>
        <v>0</v>
      </c>
      <c r="S42" s="3"/>
    </row>
    <row r="43" spans="1:19" ht="26.4" x14ac:dyDescent="0.25">
      <c r="A43" s="386" t="s">
        <v>314</v>
      </c>
      <c r="B43" s="315">
        <f>+'Actual summary'!B29</f>
        <v>0</v>
      </c>
      <c r="C43" s="315">
        <f>+'Actual summary'!C29</f>
        <v>0</v>
      </c>
      <c r="D43" s="315">
        <f>+'Actual summary'!D29</f>
        <v>0</v>
      </c>
      <c r="E43" s="315">
        <f>+'Actual summary'!E29</f>
        <v>0</v>
      </c>
      <c r="F43" s="315">
        <f>+'Actual summary'!F29</f>
        <v>0</v>
      </c>
      <c r="G43" s="315">
        <f>+'Actual summary'!G29</f>
        <v>0</v>
      </c>
      <c r="H43" s="315">
        <f>+'Actual summary'!H29</f>
        <v>0</v>
      </c>
      <c r="I43" s="315">
        <f>+'Actual summary'!I29</f>
        <v>0</v>
      </c>
      <c r="J43" s="315">
        <f>+'Actual summary'!J29</f>
        <v>0</v>
      </c>
      <c r="K43" s="315">
        <f>+'Actual summary'!K29</f>
        <v>0</v>
      </c>
      <c r="L43" s="315">
        <f>+'Actual summary'!L29</f>
        <v>0</v>
      </c>
      <c r="M43" s="315">
        <f>+'Actual summary'!M29</f>
        <v>0</v>
      </c>
      <c r="N43" s="315">
        <f>+'Actual summary'!N29</f>
        <v>0</v>
      </c>
      <c r="O43" s="315">
        <f>+'Actual summary'!O29</f>
        <v>0</v>
      </c>
      <c r="P43" s="315">
        <f>+'Actual summary'!P29</f>
        <v>0</v>
      </c>
      <c r="Q43" s="315">
        <f>+'Actual summary'!Q29</f>
        <v>0</v>
      </c>
      <c r="R43" s="315">
        <f>+'Actual summary'!R29</f>
        <v>0</v>
      </c>
      <c r="S43" s="3"/>
    </row>
    <row r="44" spans="1:19" ht="26.4" x14ac:dyDescent="0.25">
      <c r="A44" s="386" t="s">
        <v>301</v>
      </c>
      <c r="B44" s="315">
        <f>-B42+B43</f>
        <v>0</v>
      </c>
      <c r="C44" s="315">
        <f t="shared" ref="C44:Q44" si="5">+C42-C43</f>
        <v>0</v>
      </c>
      <c r="D44" s="315">
        <f t="shared" si="5"/>
        <v>0</v>
      </c>
      <c r="E44" s="315">
        <f t="shared" si="5"/>
        <v>0</v>
      </c>
      <c r="F44" s="315">
        <f t="shared" si="5"/>
        <v>0</v>
      </c>
      <c r="G44" s="315">
        <f t="shared" si="5"/>
        <v>0</v>
      </c>
      <c r="H44" s="315">
        <f t="shared" si="5"/>
        <v>0</v>
      </c>
      <c r="I44" s="315">
        <f t="shared" si="5"/>
        <v>0</v>
      </c>
      <c r="J44" s="315">
        <f t="shared" si="5"/>
        <v>0</v>
      </c>
      <c r="K44" s="315">
        <f t="shared" si="5"/>
        <v>0</v>
      </c>
      <c r="L44" s="315">
        <f t="shared" si="5"/>
        <v>0</v>
      </c>
      <c r="M44" s="315">
        <f t="shared" si="5"/>
        <v>0</v>
      </c>
      <c r="N44" s="315">
        <f t="shared" si="5"/>
        <v>0</v>
      </c>
      <c r="O44" s="315">
        <f t="shared" si="5"/>
        <v>0</v>
      </c>
      <c r="P44" s="315">
        <f t="shared" si="5"/>
        <v>0</v>
      </c>
      <c r="Q44" s="315">
        <f t="shared" si="5"/>
        <v>0</v>
      </c>
      <c r="R44" s="315">
        <f>+R42+R43</f>
        <v>0</v>
      </c>
      <c r="S44" s="3"/>
    </row>
    <row r="45" spans="1:19" x14ac:dyDescent="0.25">
      <c r="A45" s="5"/>
      <c r="B45" s="315"/>
      <c r="C45" s="325"/>
      <c r="D45" s="325"/>
      <c r="E45" s="325"/>
      <c r="F45" s="325"/>
      <c r="G45" s="325"/>
      <c r="H45" s="325"/>
      <c r="I45" s="325"/>
      <c r="J45" s="325"/>
      <c r="K45" s="325"/>
      <c r="L45" s="325"/>
      <c r="M45" s="325"/>
      <c r="N45" s="325"/>
      <c r="O45" s="325"/>
      <c r="P45" s="325"/>
      <c r="Q45" s="379"/>
      <c r="R45" s="379"/>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19.5" customHeight="1" x14ac:dyDescent="0.25">
      <c r="A47" s="387" t="s">
        <v>307</v>
      </c>
      <c r="B47" s="326"/>
      <c r="C47" s="380" t="s">
        <v>311</v>
      </c>
      <c r="D47" s="327"/>
      <c r="E47" s="328">
        <f>+B39</f>
        <v>0</v>
      </c>
      <c r="F47" s="322"/>
      <c r="G47" s="380" t="s">
        <v>311</v>
      </c>
      <c r="H47" s="327"/>
      <c r="I47" s="328">
        <f>+Jul!M47</f>
        <v>0</v>
      </c>
      <c r="J47" s="322"/>
      <c r="K47" s="380" t="s">
        <v>311</v>
      </c>
      <c r="L47" s="329"/>
      <c r="M47" s="328">
        <f>+B43</f>
        <v>0</v>
      </c>
      <c r="N47" s="322"/>
      <c r="O47" s="322"/>
      <c r="P47" s="322"/>
      <c r="Q47" s="321"/>
      <c r="R47" s="321"/>
      <c r="S47" s="3"/>
    </row>
    <row r="48" spans="1:19" ht="19.5" customHeight="1" x14ac:dyDescent="0.3">
      <c r="A48" s="387" t="s">
        <v>308</v>
      </c>
      <c r="B48" s="326"/>
      <c r="C48" s="381" t="s">
        <v>309</v>
      </c>
      <c r="D48" s="322"/>
      <c r="E48" s="331">
        <f>+Q39</f>
        <v>0</v>
      </c>
      <c r="F48" s="330" t="s">
        <v>21</v>
      </c>
      <c r="G48" s="381" t="s">
        <v>309</v>
      </c>
      <c r="H48" s="322"/>
      <c r="I48" s="331">
        <f>+Jul!M48</f>
        <v>0</v>
      </c>
      <c r="J48" s="330" t="s">
        <v>20</v>
      </c>
      <c r="K48" s="381" t="s">
        <v>309</v>
      </c>
      <c r="L48" s="321"/>
      <c r="M48" s="331">
        <f>+Q43</f>
        <v>0</v>
      </c>
      <c r="N48" s="322"/>
      <c r="O48" s="322"/>
      <c r="P48" s="322"/>
      <c r="Q48" s="321"/>
      <c r="R48" s="321"/>
      <c r="S48" s="3"/>
    </row>
    <row r="49" spans="1:19" ht="19.5"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1"/>
      <c r="R49" s="321"/>
      <c r="S49" s="3"/>
    </row>
    <row r="50" spans="1:19" x14ac:dyDescent="0.25">
      <c r="A50" s="5"/>
      <c r="B50" s="5"/>
      <c r="C50" s="3"/>
      <c r="D50" s="3"/>
      <c r="E50" s="3"/>
      <c r="F50" s="3"/>
      <c r="G50" s="3"/>
      <c r="H50" s="3"/>
      <c r="I50" s="3"/>
      <c r="J50" s="3"/>
      <c r="K50" s="3"/>
      <c r="L50" s="3"/>
      <c r="M50" s="3"/>
      <c r="N50" s="3"/>
      <c r="O50" s="3"/>
      <c r="P50" s="3"/>
      <c r="Q50" s="5"/>
      <c r="R50" s="5"/>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27" right="0.24" top="0.51" bottom="0.47" header="0.2" footer="0.18"/>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in="1" max="4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52"/>
  <sheetViews>
    <sheetView zoomScale="75" zoomScaleNormal="75" workbookViewId="0">
      <pane xSplit="1" ySplit="4" topLeftCell="B5" activePane="bottomRight" state="frozen"/>
      <selection pane="topRight" activeCell="B1" sqref="B1"/>
      <selection pane="bottomLeft" activeCell="A4" sqref="A4"/>
      <selection pane="bottomRight" activeCell="B7" sqref="B7"/>
    </sheetView>
  </sheetViews>
  <sheetFormatPr defaultRowHeight="13.2" x14ac:dyDescent="0.25"/>
  <cols>
    <col min="1" max="1" width="14" style="2" customWidth="1"/>
    <col min="2" max="2" width="16.33203125" customWidth="1"/>
    <col min="3" max="9" width="14.33203125" customWidth="1"/>
    <col min="10" max="10" width="13.109375" customWidth="1"/>
    <col min="11" max="12" width="11.77734375" customWidth="1"/>
    <col min="13" max="13" width="17.5546875" customWidth="1"/>
    <col min="14" max="14" width="12.77734375" customWidth="1"/>
    <col min="15" max="15" width="10.88671875" customWidth="1"/>
    <col min="16" max="16" width="14.44140625" customWidth="1"/>
    <col min="17" max="18" width="13" style="2" customWidth="1"/>
  </cols>
  <sheetData>
    <row r="1" spans="1:19" ht="30" x14ac:dyDescent="0.5">
      <c r="B1" s="519" t="s">
        <v>299</v>
      </c>
      <c r="C1" s="519"/>
      <c r="D1" s="519"/>
      <c r="E1" s="519"/>
      <c r="F1" s="519"/>
      <c r="G1" s="519"/>
      <c r="H1" s="519"/>
      <c r="I1" s="519"/>
      <c r="J1" s="519"/>
      <c r="K1" s="519"/>
      <c r="L1" s="519"/>
      <c r="M1" s="519"/>
      <c r="N1" s="519"/>
      <c r="O1" s="519"/>
      <c r="P1" s="519"/>
    </row>
    <row r="2" spans="1:19" s="14" customFormat="1" ht="17.399999999999999" x14ac:dyDescent="0.3">
      <c r="A2" s="12" t="s">
        <v>1</v>
      </c>
      <c r="B2" s="12" t="s">
        <v>9</v>
      </c>
      <c r="C2" s="12" t="s">
        <v>3</v>
      </c>
      <c r="D2" s="12">
        <f>'Monthly Spending Plan summary'!F2</f>
        <v>2024</v>
      </c>
      <c r="E2" s="371"/>
      <c r="R2" s="372" t="s">
        <v>304</v>
      </c>
    </row>
    <row r="3" spans="1:19" s="5" customFormat="1" x14ac:dyDescent="0.25">
      <c r="Q3" s="372" t="s">
        <v>302</v>
      </c>
      <c r="R3" s="372" t="s">
        <v>306</v>
      </c>
    </row>
    <row r="4" spans="1:19" s="5" customFormat="1" ht="13.8" thickBot="1" x14ac:dyDescent="0.3">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7" thickBot="1" x14ac:dyDescent="0.3">
      <c r="A5" s="386" t="s">
        <v>300</v>
      </c>
      <c r="B5" s="315">
        <f>+'Monthly Spending Plan summary'!B14</f>
        <v>0</v>
      </c>
      <c r="C5" s="315">
        <f>+'Monthly Spending Plan summary'!C14</f>
        <v>0</v>
      </c>
      <c r="D5" s="315">
        <f>+'Monthly Spending Plan summary'!D14</f>
        <v>0</v>
      </c>
      <c r="E5" s="315">
        <f>+'Monthly Spending Plan summary'!E14</f>
        <v>0</v>
      </c>
      <c r="F5" s="315">
        <f>+'Monthly Spending Plan summary'!F14</f>
        <v>0</v>
      </c>
      <c r="G5" s="315">
        <f>+'Monthly Spending Plan summary'!G14</f>
        <v>0</v>
      </c>
      <c r="H5" s="315">
        <f>+'Monthly Spending Plan summary'!H14</f>
        <v>0</v>
      </c>
      <c r="I5" s="315">
        <f>+'Monthly Spending Plan summary'!I14</f>
        <v>0</v>
      </c>
      <c r="J5" s="315">
        <f>+'Monthly Spending Plan summary'!J14</f>
        <v>0</v>
      </c>
      <c r="K5" s="315">
        <f>+'Monthly Spending Plan summary'!K14</f>
        <v>0</v>
      </c>
      <c r="L5" s="315">
        <f>+'Monthly Spending Plan summary'!L14</f>
        <v>0</v>
      </c>
      <c r="M5" s="315">
        <f>+'Monthly Spending Plan summary'!M14</f>
        <v>0</v>
      </c>
      <c r="N5" s="315">
        <f>+'Monthly Spending Plan summary'!N14</f>
        <v>0</v>
      </c>
      <c r="O5" s="315">
        <f>+'Monthly Spending Plan summary'!O14</f>
        <v>0</v>
      </c>
      <c r="P5" s="315">
        <f>+'Monthly Spending Plan summary'!P14</f>
        <v>0</v>
      </c>
      <c r="Q5" s="315">
        <f>SUM(C5:P5)</f>
        <v>0</v>
      </c>
      <c r="R5" s="396">
        <f>+B5-Q5</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19.5" customHeight="1" x14ac:dyDescent="0.25">
      <c r="A7" s="5">
        <v>1</v>
      </c>
      <c r="B7" s="319"/>
      <c r="C7" s="319"/>
      <c r="D7" s="319"/>
      <c r="E7" s="319"/>
      <c r="F7" s="319"/>
      <c r="G7" s="319"/>
      <c r="H7" s="319"/>
      <c r="I7" s="319"/>
      <c r="J7" s="319"/>
      <c r="K7" s="319"/>
      <c r="L7" s="319"/>
      <c r="M7" s="319"/>
      <c r="N7" s="319"/>
      <c r="O7" s="319"/>
      <c r="P7" s="319"/>
      <c r="Q7" s="388">
        <f t="shared" ref="Q7:Q39" si="0">SUM(C7:P7)</f>
        <v>0</v>
      </c>
      <c r="R7" s="388">
        <f>+B7-Q7</f>
        <v>0</v>
      </c>
      <c r="S7" s="3"/>
    </row>
    <row r="8" spans="1:19" ht="19.5" customHeight="1" x14ac:dyDescent="0.25">
      <c r="A8" s="5">
        <v>2</v>
      </c>
      <c r="B8" s="319"/>
      <c r="C8" s="319"/>
      <c r="D8" s="319"/>
      <c r="E8" s="319"/>
      <c r="F8" s="319"/>
      <c r="G8" s="319"/>
      <c r="H8" s="319"/>
      <c r="I8" s="319"/>
      <c r="J8" s="319"/>
      <c r="K8" s="319"/>
      <c r="L8" s="319"/>
      <c r="M8" s="319"/>
      <c r="N8" s="319"/>
      <c r="O8" s="319"/>
      <c r="P8" s="319"/>
      <c r="Q8" s="388">
        <f t="shared" si="0"/>
        <v>0</v>
      </c>
      <c r="R8" s="388">
        <f t="shared" ref="R8:R38" si="1">+B8-Q8</f>
        <v>0</v>
      </c>
      <c r="S8" s="3"/>
    </row>
    <row r="9" spans="1:19" ht="19.5" customHeight="1" x14ac:dyDescent="0.25">
      <c r="A9" s="5">
        <v>3</v>
      </c>
      <c r="B9" s="319"/>
      <c r="C9" s="319"/>
      <c r="D9" s="319"/>
      <c r="E9" s="319"/>
      <c r="F9" s="319"/>
      <c r="G9" s="319"/>
      <c r="H9" s="319"/>
      <c r="I9" s="319"/>
      <c r="J9" s="319"/>
      <c r="K9" s="319"/>
      <c r="L9" s="319"/>
      <c r="M9" s="319"/>
      <c r="N9" s="319"/>
      <c r="O9" s="319"/>
      <c r="P9" s="319"/>
      <c r="Q9" s="388">
        <f t="shared" si="0"/>
        <v>0</v>
      </c>
      <c r="R9" s="388">
        <f t="shared" si="1"/>
        <v>0</v>
      </c>
      <c r="S9" s="3"/>
    </row>
    <row r="10" spans="1:19" ht="19.5" customHeight="1" x14ac:dyDescent="0.25">
      <c r="A10" s="5">
        <v>4</v>
      </c>
      <c r="B10" s="319"/>
      <c r="C10" s="319"/>
      <c r="D10" s="319"/>
      <c r="E10" s="319"/>
      <c r="F10" s="319"/>
      <c r="G10" s="319"/>
      <c r="H10" s="319"/>
      <c r="I10" s="319"/>
      <c r="J10" s="319"/>
      <c r="K10" s="319"/>
      <c r="L10" s="319"/>
      <c r="M10" s="319"/>
      <c r="N10" s="319"/>
      <c r="O10" s="319"/>
      <c r="P10" s="319"/>
      <c r="Q10" s="388">
        <f t="shared" si="0"/>
        <v>0</v>
      </c>
      <c r="R10" s="388">
        <f t="shared" si="1"/>
        <v>0</v>
      </c>
      <c r="S10" s="3"/>
    </row>
    <row r="11" spans="1:19" ht="19.5" customHeight="1" x14ac:dyDescent="0.25">
      <c r="A11" s="5">
        <v>5</v>
      </c>
      <c r="B11" s="319"/>
      <c r="C11" s="319"/>
      <c r="D11" s="319"/>
      <c r="E11" s="319"/>
      <c r="F11" s="319"/>
      <c r="G11" s="319"/>
      <c r="H11" s="319"/>
      <c r="I11" s="319"/>
      <c r="J11" s="319"/>
      <c r="K11" s="319"/>
      <c r="L11" s="319"/>
      <c r="M11" s="319"/>
      <c r="N11" s="319"/>
      <c r="O11" s="319"/>
      <c r="P11" s="319"/>
      <c r="Q11" s="388">
        <f t="shared" si="0"/>
        <v>0</v>
      </c>
      <c r="R11" s="388">
        <f t="shared" si="1"/>
        <v>0</v>
      </c>
      <c r="S11" s="3"/>
    </row>
    <row r="12" spans="1:19" ht="19.5" customHeight="1" x14ac:dyDescent="0.25">
      <c r="A12" s="5">
        <v>6</v>
      </c>
      <c r="B12" s="319"/>
      <c r="C12" s="319"/>
      <c r="D12" s="319"/>
      <c r="E12" s="319"/>
      <c r="F12" s="319"/>
      <c r="G12" s="319"/>
      <c r="H12" s="319"/>
      <c r="I12" s="319"/>
      <c r="J12" s="319"/>
      <c r="K12" s="319"/>
      <c r="L12" s="319"/>
      <c r="M12" s="319"/>
      <c r="N12" s="319"/>
      <c r="O12" s="319"/>
      <c r="P12" s="319"/>
      <c r="Q12" s="388">
        <f t="shared" si="0"/>
        <v>0</v>
      </c>
      <c r="R12" s="388">
        <f t="shared" si="1"/>
        <v>0</v>
      </c>
      <c r="S12" s="3"/>
    </row>
    <row r="13" spans="1:19" ht="19.5" customHeight="1" x14ac:dyDescent="0.25">
      <c r="A13" s="5">
        <v>7</v>
      </c>
      <c r="B13" s="319"/>
      <c r="C13" s="319"/>
      <c r="D13" s="319"/>
      <c r="E13" s="319"/>
      <c r="F13" s="319"/>
      <c r="G13" s="319"/>
      <c r="H13" s="319"/>
      <c r="I13" s="319"/>
      <c r="J13" s="319"/>
      <c r="K13" s="319"/>
      <c r="L13" s="319"/>
      <c r="M13" s="319"/>
      <c r="N13" s="319"/>
      <c r="O13" s="319"/>
      <c r="P13" s="319"/>
      <c r="Q13" s="388">
        <f t="shared" si="0"/>
        <v>0</v>
      </c>
      <c r="R13" s="388">
        <f t="shared" si="1"/>
        <v>0</v>
      </c>
      <c r="S13" s="3"/>
    </row>
    <row r="14" spans="1:19" ht="19.5" customHeight="1" x14ac:dyDescent="0.25">
      <c r="A14" s="5">
        <v>8</v>
      </c>
      <c r="B14" s="319"/>
      <c r="C14" s="319"/>
      <c r="D14" s="319"/>
      <c r="E14" s="319"/>
      <c r="F14" s="319"/>
      <c r="G14" s="319"/>
      <c r="H14" s="319"/>
      <c r="I14" s="319"/>
      <c r="J14" s="319"/>
      <c r="K14" s="319"/>
      <c r="L14" s="319"/>
      <c r="M14" s="319"/>
      <c r="N14" s="319"/>
      <c r="O14" s="319"/>
      <c r="P14" s="319"/>
      <c r="Q14" s="388">
        <f t="shared" si="0"/>
        <v>0</v>
      </c>
      <c r="R14" s="388">
        <f t="shared" si="1"/>
        <v>0</v>
      </c>
      <c r="S14" s="3"/>
    </row>
    <row r="15" spans="1:19" ht="19.5" customHeight="1" x14ac:dyDescent="0.25">
      <c r="A15" s="5">
        <v>9</v>
      </c>
      <c r="B15" s="319"/>
      <c r="C15" s="319"/>
      <c r="D15" s="319"/>
      <c r="E15" s="319"/>
      <c r="F15" s="319"/>
      <c r="G15" s="319"/>
      <c r="H15" s="319"/>
      <c r="I15" s="319"/>
      <c r="J15" s="319"/>
      <c r="K15" s="319"/>
      <c r="L15" s="319"/>
      <c r="M15" s="319"/>
      <c r="N15" s="319"/>
      <c r="O15" s="319"/>
      <c r="P15" s="319"/>
      <c r="Q15" s="388">
        <f t="shared" si="0"/>
        <v>0</v>
      </c>
      <c r="R15" s="388">
        <f t="shared" si="1"/>
        <v>0</v>
      </c>
      <c r="S15" s="3"/>
    </row>
    <row r="16" spans="1:19" ht="19.5" customHeight="1" x14ac:dyDescent="0.25">
      <c r="A16" s="5">
        <v>10</v>
      </c>
      <c r="B16" s="319"/>
      <c r="C16" s="319"/>
      <c r="D16" s="319"/>
      <c r="E16" s="319"/>
      <c r="F16" s="319"/>
      <c r="G16" s="319"/>
      <c r="H16" s="319"/>
      <c r="I16" s="319"/>
      <c r="J16" s="319"/>
      <c r="K16" s="319"/>
      <c r="L16" s="319"/>
      <c r="M16" s="319"/>
      <c r="N16" s="319"/>
      <c r="O16" s="319"/>
      <c r="P16" s="319"/>
      <c r="Q16" s="388">
        <f t="shared" si="0"/>
        <v>0</v>
      </c>
      <c r="R16" s="388">
        <f t="shared" si="1"/>
        <v>0</v>
      </c>
      <c r="S16" s="3"/>
    </row>
    <row r="17" spans="1:20" ht="19.5" customHeight="1" x14ac:dyDescent="0.25">
      <c r="A17" s="5">
        <v>11</v>
      </c>
      <c r="B17" s="319"/>
      <c r="C17" s="319"/>
      <c r="D17" s="319"/>
      <c r="E17" s="319"/>
      <c r="F17" s="319"/>
      <c r="G17" s="319"/>
      <c r="H17" s="319"/>
      <c r="I17" s="319"/>
      <c r="J17" s="319"/>
      <c r="K17" s="319"/>
      <c r="L17" s="319"/>
      <c r="M17" s="319"/>
      <c r="N17" s="319"/>
      <c r="O17" s="319"/>
      <c r="P17" s="319"/>
      <c r="Q17" s="388">
        <f t="shared" si="0"/>
        <v>0</v>
      </c>
      <c r="R17" s="388">
        <f t="shared" si="1"/>
        <v>0</v>
      </c>
      <c r="S17" s="3"/>
    </row>
    <row r="18" spans="1:20" ht="19.5" customHeight="1" x14ac:dyDescent="0.25">
      <c r="A18" s="5">
        <v>12</v>
      </c>
      <c r="B18" s="319"/>
      <c r="C18" s="319"/>
      <c r="D18" s="319"/>
      <c r="E18" s="319"/>
      <c r="F18" s="319"/>
      <c r="G18" s="319"/>
      <c r="H18" s="319"/>
      <c r="I18" s="319"/>
      <c r="J18" s="319"/>
      <c r="K18" s="319"/>
      <c r="L18" s="319"/>
      <c r="M18" s="319"/>
      <c r="N18" s="319"/>
      <c r="O18" s="319"/>
      <c r="P18" s="319"/>
      <c r="Q18" s="388">
        <f t="shared" si="0"/>
        <v>0</v>
      </c>
      <c r="R18" s="388">
        <f t="shared" si="1"/>
        <v>0</v>
      </c>
      <c r="S18" s="3"/>
    </row>
    <row r="19" spans="1:20" ht="19.5" customHeight="1" x14ac:dyDescent="0.25">
      <c r="A19" s="5">
        <v>13</v>
      </c>
      <c r="B19" s="319"/>
      <c r="C19" s="319"/>
      <c r="D19" s="319"/>
      <c r="E19" s="319"/>
      <c r="F19" s="319"/>
      <c r="G19" s="319"/>
      <c r="H19" s="319"/>
      <c r="I19" s="319"/>
      <c r="J19" s="319"/>
      <c r="K19" s="319"/>
      <c r="L19" s="319"/>
      <c r="M19" s="319"/>
      <c r="N19" s="319"/>
      <c r="O19" s="319"/>
      <c r="P19" s="319"/>
      <c r="Q19" s="388">
        <f t="shared" si="0"/>
        <v>0</v>
      </c>
      <c r="R19" s="388">
        <f t="shared" si="1"/>
        <v>0</v>
      </c>
      <c r="S19" s="3"/>
    </row>
    <row r="20" spans="1:20" ht="19.5" customHeight="1" x14ac:dyDescent="0.25">
      <c r="A20" s="5">
        <v>14</v>
      </c>
      <c r="B20" s="319"/>
      <c r="C20" s="319"/>
      <c r="D20" s="319"/>
      <c r="E20" s="319"/>
      <c r="F20" s="319"/>
      <c r="G20" s="319"/>
      <c r="H20" s="319"/>
      <c r="I20" s="319"/>
      <c r="J20" s="319"/>
      <c r="K20" s="319"/>
      <c r="L20" s="319"/>
      <c r="M20" s="319"/>
      <c r="N20" s="319"/>
      <c r="O20" s="319"/>
      <c r="P20" s="319"/>
      <c r="Q20" s="388">
        <f t="shared" si="0"/>
        <v>0</v>
      </c>
      <c r="R20" s="388">
        <f t="shared" si="1"/>
        <v>0</v>
      </c>
      <c r="S20" s="3"/>
    </row>
    <row r="21" spans="1:20" ht="19.5" customHeight="1" x14ac:dyDescent="0.25">
      <c r="A21" s="249">
        <v>15</v>
      </c>
      <c r="B21" s="319"/>
      <c r="C21" s="319"/>
      <c r="D21" s="319"/>
      <c r="E21" s="319"/>
      <c r="F21" s="319"/>
      <c r="G21" s="319"/>
      <c r="H21" s="319"/>
      <c r="I21" s="319"/>
      <c r="J21" s="319"/>
      <c r="K21" s="319"/>
      <c r="L21" s="319"/>
      <c r="M21" s="319"/>
      <c r="N21" s="319"/>
      <c r="O21" s="319"/>
      <c r="P21" s="319"/>
      <c r="Q21" s="388">
        <f t="shared" si="0"/>
        <v>0</v>
      </c>
      <c r="R21" s="388">
        <f t="shared" si="1"/>
        <v>0</v>
      </c>
      <c r="S21" s="3"/>
    </row>
    <row r="22" spans="1:20" s="4" customFormat="1" ht="26.4" x14ac:dyDescent="0.25">
      <c r="A22" s="373" t="s">
        <v>315</v>
      </c>
      <c r="B22" s="335">
        <f t="shared" ref="B22:P22" si="2">SUM(B7:B21)</f>
        <v>0</v>
      </c>
      <c r="C22" s="335">
        <f t="shared" si="2"/>
        <v>0</v>
      </c>
      <c r="D22" s="335">
        <f t="shared" si="2"/>
        <v>0</v>
      </c>
      <c r="E22" s="335">
        <f t="shared" si="2"/>
        <v>0</v>
      </c>
      <c r="F22" s="335">
        <f t="shared" si="2"/>
        <v>0</v>
      </c>
      <c r="G22" s="335">
        <f t="shared" si="2"/>
        <v>0</v>
      </c>
      <c r="H22" s="335">
        <f t="shared" si="2"/>
        <v>0</v>
      </c>
      <c r="I22" s="335">
        <f t="shared" si="2"/>
        <v>0</v>
      </c>
      <c r="J22" s="335">
        <f t="shared" si="2"/>
        <v>0</v>
      </c>
      <c r="K22" s="335">
        <f t="shared" si="2"/>
        <v>0</v>
      </c>
      <c r="L22" s="335">
        <f t="shared" si="2"/>
        <v>0</v>
      </c>
      <c r="M22" s="335">
        <f t="shared" si="2"/>
        <v>0</v>
      </c>
      <c r="N22" s="335">
        <f t="shared" si="2"/>
        <v>0</v>
      </c>
      <c r="O22" s="335">
        <f t="shared" si="2"/>
        <v>0</v>
      </c>
      <c r="P22" s="335">
        <f t="shared" si="2"/>
        <v>0</v>
      </c>
      <c r="Q22" s="335">
        <f t="shared" si="0"/>
        <v>0</v>
      </c>
      <c r="R22" s="388">
        <f t="shared" si="1"/>
        <v>0</v>
      </c>
      <c r="S22" s="13"/>
      <c r="T22"/>
    </row>
    <row r="23" spans="1:20" ht="19.5" customHeight="1" x14ac:dyDescent="0.25">
      <c r="A23" s="5">
        <v>16</v>
      </c>
      <c r="B23" s="319"/>
      <c r="C23" s="319"/>
      <c r="D23" s="319"/>
      <c r="E23" s="319"/>
      <c r="F23" s="319"/>
      <c r="G23" s="319"/>
      <c r="H23" s="319"/>
      <c r="I23" s="319"/>
      <c r="J23" s="319"/>
      <c r="K23" s="319"/>
      <c r="L23" s="319"/>
      <c r="M23" s="319"/>
      <c r="N23" s="319"/>
      <c r="O23" s="319"/>
      <c r="P23" s="319"/>
      <c r="Q23" s="388">
        <f t="shared" si="0"/>
        <v>0</v>
      </c>
      <c r="R23" s="388">
        <f t="shared" si="1"/>
        <v>0</v>
      </c>
      <c r="S23" s="3"/>
    </row>
    <row r="24" spans="1:20" ht="19.5" customHeight="1" x14ac:dyDescent="0.25">
      <c r="A24" s="5">
        <v>17</v>
      </c>
      <c r="B24" s="319"/>
      <c r="C24" s="319"/>
      <c r="D24" s="319"/>
      <c r="E24" s="319"/>
      <c r="F24" s="319"/>
      <c r="G24" s="319"/>
      <c r="H24" s="319"/>
      <c r="I24" s="319"/>
      <c r="J24" s="319"/>
      <c r="K24" s="319"/>
      <c r="L24" s="319"/>
      <c r="M24" s="319"/>
      <c r="N24" s="319"/>
      <c r="O24" s="319"/>
      <c r="P24" s="319"/>
      <c r="Q24" s="388">
        <f t="shared" si="0"/>
        <v>0</v>
      </c>
      <c r="R24" s="388">
        <f t="shared" si="1"/>
        <v>0</v>
      </c>
      <c r="S24" s="3"/>
    </row>
    <row r="25" spans="1:20" ht="19.5" customHeight="1" x14ac:dyDescent="0.25">
      <c r="A25" s="5">
        <v>18</v>
      </c>
      <c r="B25" s="319"/>
      <c r="C25" s="319"/>
      <c r="D25" s="319"/>
      <c r="E25" s="319"/>
      <c r="F25" s="319"/>
      <c r="G25" s="319"/>
      <c r="H25" s="319"/>
      <c r="I25" s="319"/>
      <c r="J25" s="319"/>
      <c r="K25" s="319"/>
      <c r="L25" s="319"/>
      <c r="M25" s="319"/>
      <c r="N25" s="319"/>
      <c r="O25" s="319"/>
      <c r="P25" s="319"/>
      <c r="Q25" s="388">
        <f t="shared" si="0"/>
        <v>0</v>
      </c>
      <c r="R25" s="388">
        <f t="shared" si="1"/>
        <v>0</v>
      </c>
      <c r="S25" s="3"/>
    </row>
    <row r="26" spans="1:20" ht="19.5" customHeight="1" x14ac:dyDescent="0.25">
      <c r="A26" s="5">
        <v>19</v>
      </c>
      <c r="B26" s="319"/>
      <c r="C26" s="319"/>
      <c r="D26" s="319"/>
      <c r="E26" s="319"/>
      <c r="F26" s="319"/>
      <c r="G26" s="319"/>
      <c r="H26" s="319"/>
      <c r="I26" s="319"/>
      <c r="J26" s="319"/>
      <c r="K26" s="319"/>
      <c r="L26" s="319"/>
      <c r="M26" s="319"/>
      <c r="N26" s="319"/>
      <c r="O26" s="319"/>
      <c r="P26" s="319"/>
      <c r="Q26" s="388">
        <f t="shared" si="0"/>
        <v>0</v>
      </c>
      <c r="R26" s="388">
        <f t="shared" si="1"/>
        <v>0</v>
      </c>
      <c r="S26" s="3"/>
    </row>
    <row r="27" spans="1:20" ht="19.5" customHeight="1" x14ac:dyDescent="0.25">
      <c r="A27" s="5">
        <v>20</v>
      </c>
      <c r="B27" s="319"/>
      <c r="C27" s="319"/>
      <c r="D27" s="319"/>
      <c r="E27" s="319"/>
      <c r="F27" s="319"/>
      <c r="G27" s="319"/>
      <c r="H27" s="319"/>
      <c r="I27" s="319"/>
      <c r="J27" s="319"/>
      <c r="K27" s="319"/>
      <c r="L27" s="319"/>
      <c r="M27" s="319"/>
      <c r="N27" s="319"/>
      <c r="O27" s="319"/>
      <c r="P27" s="319"/>
      <c r="Q27" s="388">
        <f t="shared" si="0"/>
        <v>0</v>
      </c>
      <c r="R27" s="388">
        <f t="shared" si="1"/>
        <v>0</v>
      </c>
      <c r="S27" s="3"/>
    </row>
    <row r="28" spans="1:20" ht="19.5" customHeight="1" x14ac:dyDescent="0.25">
      <c r="A28" s="5">
        <v>21</v>
      </c>
      <c r="B28" s="319"/>
      <c r="C28" s="319"/>
      <c r="D28" s="319"/>
      <c r="E28" s="319"/>
      <c r="F28" s="319"/>
      <c r="G28" s="319"/>
      <c r="H28" s="319"/>
      <c r="I28" s="319"/>
      <c r="J28" s="319"/>
      <c r="K28" s="319"/>
      <c r="L28" s="319"/>
      <c r="M28" s="319"/>
      <c r="N28" s="319"/>
      <c r="O28" s="319"/>
      <c r="P28" s="319"/>
      <c r="Q28" s="388">
        <f t="shared" si="0"/>
        <v>0</v>
      </c>
      <c r="R28" s="388">
        <f t="shared" si="1"/>
        <v>0</v>
      </c>
      <c r="S28" s="3"/>
    </row>
    <row r="29" spans="1:20" ht="19.5" customHeight="1" x14ac:dyDescent="0.25">
      <c r="A29" s="5">
        <v>22</v>
      </c>
      <c r="B29" s="319"/>
      <c r="C29" s="319"/>
      <c r="D29" s="319"/>
      <c r="E29" s="319"/>
      <c r="F29" s="319"/>
      <c r="G29" s="319"/>
      <c r="H29" s="319"/>
      <c r="I29" s="319"/>
      <c r="J29" s="319"/>
      <c r="K29" s="319"/>
      <c r="L29" s="319"/>
      <c r="M29" s="319"/>
      <c r="N29" s="319"/>
      <c r="O29" s="319"/>
      <c r="P29" s="319"/>
      <c r="Q29" s="388">
        <f t="shared" si="0"/>
        <v>0</v>
      </c>
      <c r="R29" s="388">
        <f t="shared" si="1"/>
        <v>0</v>
      </c>
      <c r="S29" s="3"/>
    </row>
    <row r="30" spans="1:20" ht="19.5" customHeight="1" x14ac:dyDescent="0.25">
      <c r="A30" s="5">
        <v>23</v>
      </c>
      <c r="B30" s="319"/>
      <c r="C30" s="319"/>
      <c r="D30" s="319"/>
      <c r="E30" s="319"/>
      <c r="F30" s="319"/>
      <c r="G30" s="319"/>
      <c r="H30" s="319"/>
      <c r="I30" s="319"/>
      <c r="J30" s="319"/>
      <c r="K30" s="319"/>
      <c r="L30" s="319"/>
      <c r="M30" s="319"/>
      <c r="N30" s="319"/>
      <c r="O30" s="319"/>
      <c r="P30" s="319"/>
      <c r="Q30" s="388">
        <f t="shared" si="0"/>
        <v>0</v>
      </c>
      <c r="R30" s="388">
        <f t="shared" si="1"/>
        <v>0</v>
      </c>
      <c r="S30" s="3"/>
    </row>
    <row r="31" spans="1:20" ht="19.5" customHeight="1" x14ac:dyDescent="0.25">
      <c r="A31" s="5">
        <v>24</v>
      </c>
      <c r="B31" s="319"/>
      <c r="C31" s="319"/>
      <c r="D31" s="319"/>
      <c r="E31" s="319"/>
      <c r="F31" s="319"/>
      <c r="G31" s="319"/>
      <c r="H31" s="319"/>
      <c r="I31" s="319"/>
      <c r="J31" s="319"/>
      <c r="K31" s="319"/>
      <c r="L31" s="319"/>
      <c r="M31" s="319"/>
      <c r="N31" s="319"/>
      <c r="O31" s="319"/>
      <c r="P31" s="319"/>
      <c r="Q31" s="388">
        <f t="shared" si="0"/>
        <v>0</v>
      </c>
      <c r="R31" s="388">
        <f t="shared" si="1"/>
        <v>0</v>
      </c>
      <c r="S31" s="3"/>
    </row>
    <row r="32" spans="1:20" ht="19.5" customHeight="1" x14ac:dyDescent="0.25">
      <c r="A32" s="5">
        <v>25</v>
      </c>
      <c r="B32" s="319"/>
      <c r="C32" s="319"/>
      <c r="D32" s="319"/>
      <c r="E32" s="319"/>
      <c r="F32" s="319"/>
      <c r="G32" s="319"/>
      <c r="H32" s="319"/>
      <c r="I32" s="319"/>
      <c r="J32" s="319"/>
      <c r="K32" s="319"/>
      <c r="L32" s="319"/>
      <c r="M32" s="319"/>
      <c r="N32" s="319"/>
      <c r="O32" s="319"/>
      <c r="P32" s="319"/>
      <c r="Q32" s="388">
        <f t="shared" si="0"/>
        <v>0</v>
      </c>
      <c r="R32" s="388">
        <f t="shared" si="1"/>
        <v>0</v>
      </c>
      <c r="S32" s="3"/>
    </row>
    <row r="33" spans="1:19" ht="19.5" customHeight="1" x14ac:dyDescent="0.25">
      <c r="A33" s="5">
        <v>26</v>
      </c>
      <c r="B33" s="319"/>
      <c r="C33" s="319"/>
      <c r="D33" s="319"/>
      <c r="E33" s="319"/>
      <c r="F33" s="319"/>
      <c r="G33" s="319"/>
      <c r="H33" s="319"/>
      <c r="I33" s="319"/>
      <c r="J33" s="319"/>
      <c r="K33" s="319"/>
      <c r="L33" s="319"/>
      <c r="M33" s="319"/>
      <c r="N33" s="319"/>
      <c r="O33" s="319"/>
      <c r="P33" s="319"/>
      <c r="Q33" s="388">
        <f t="shared" si="0"/>
        <v>0</v>
      </c>
      <c r="R33" s="388">
        <f t="shared" si="1"/>
        <v>0</v>
      </c>
      <c r="S33" s="3"/>
    </row>
    <row r="34" spans="1:19" ht="19.5" customHeight="1" x14ac:dyDescent="0.25">
      <c r="A34" s="5">
        <v>27</v>
      </c>
      <c r="B34" s="319"/>
      <c r="C34" s="319"/>
      <c r="D34" s="319"/>
      <c r="E34" s="319"/>
      <c r="F34" s="319"/>
      <c r="G34" s="319"/>
      <c r="H34" s="319"/>
      <c r="I34" s="319"/>
      <c r="J34" s="319"/>
      <c r="K34" s="319"/>
      <c r="L34" s="319"/>
      <c r="M34" s="319"/>
      <c r="N34" s="319"/>
      <c r="O34" s="319"/>
      <c r="P34" s="319"/>
      <c r="Q34" s="388">
        <f t="shared" si="0"/>
        <v>0</v>
      </c>
      <c r="R34" s="388">
        <f t="shared" si="1"/>
        <v>0</v>
      </c>
      <c r="S34" s="3"/>
    </row>
    <row r="35" spans="1:19" ht="19.5" customHeight="1" x14ac:dyDescent="0.25">
      <c r="A35" s="5">
        <v>28</v>
      </c>
      <c r="B35" s="319"/>
      <c r="C35" s="319"/>
      <c r="D35" s="319"/>
      <c r="E35" s="319"/>
      <c r="F35" s="319"/>
      <c r="G35" s="319"/>
      <c r="H35" s="319"/>
      <c r="I35" s="319"/>
      <c r="J35" s="319"/>
      <c r="K35" s="319"/>
      <c r="L35" s="319"/>
      <c r="M35" s="319"/>
      <c r="N35" s="319"/>
      <c r="O35" s="319"/>
      <c r="P35" s="319"/>
      <c r="Q35" s="388">
        <f t="shared" si="0"/>
        <v>0</v>
      </c>
      <c r="R35" s="388">
        <f t="shared" si="1"/>
        <v>0</v>
      </c>
      <c r="S35" s="3"/>
    </row>
    <row r="36" spans="1:19" ht="19.5" customHeight="1" x14ac:dyDescent="0.25">
      <c r="A36" s="5">
        <v>29</v>
      </c>
      <c r="B36" s="319"/>
      <c r="C36" s="319"/>
      <c r="D36" s="319"/>
      <c r="E36" s="319"/>
      <c r="F36" s="319"/>
      <c r="G36" s="319"/>
      <c r="H36" s="319"/>
      <c r="I36" s="319"/>
      <c r="J36" s="319"/>
      <c r="K36" s="319"/>
      <c r="L36" s="319"/>
      <c r="M36" s="319"/>
      <c r="N36" s="319"/>
      <c r="O36" s="319"/>
      <c r="P36" s="319"/>
      <c r="Q36" s="388">
        <f t="shared" si="0"/>
        <v>0</v>
      </c>
      <c r="R36" s="388">
        <f t="shared" si="1"/>
        <v>0</v>
      </c>
      <c r="S36" s="3"/>
    </row>
    <row r="37" spans="1:19" ht="19.5" customHeight="1" x14ac:dyDescent="0.25">
      <c r="A37" s="5">
        <v>30</v>
      </c>
      <c r="B37" s="319"/>
      <c r="C37" s="319"/>
      <c r="D37" s="319"/>
      <c r="E37" s="319"/>
      <c r="F37" s="319"/>
      <c r="G37" s="319"/>
      <c r="H37" s="319"/>
      <c r="I37" s="319"/>
      <c r="J37" s="319"/>
      <c r="K37" s="319"/>
      <c r="L37" s="319"/>
      <c r="M37" s="319"/>
      <c r="N37" s="319"/>
      <c r="O37" s="319"/>
      <c r="P37" s="319"/>
      <c r="Q37" s="388">
        <f t="shared" si="0"/>
        <v>0</v>
      </c>
      <c r="R37" s="388">
        <f t="shared" si="1"/>
        <v>0</v>
      </c>
      <c r="S37" s="3"/>
    </row>
    <row r="38" spans="1:19" ht="19.5" customHeight="1" x14ac:dyDescent="0.25">
      <c r="A38" s="5">
        <v>31</v>
      </c>
      <c r="B38" s="319"/>
      <c r="C38" s="319"/>
      <c r="D38" s="319"/>
      <c r="E38" s="319"/>
      <c r="F38" s="319"/>
      <c r="G38" s="319"/>
      <c r="H38" s="319"/>
      <c r="I38" s="319"/>
      <c r="J38" s="319"/>
      <c r="K38" s="319"/>
      <c r="L38" s="319"/>
      <c r="M38" s="319"/>
      <c r="N38" s="319"/>
      <c r="O38" s="319"/>
      <c r="P38" s="319"/>
      <c r="Q38" s="388">
        <f t="shared" si="0"/>
        <v>0</v>
      </c>
      <c r="R38" s="388">
        <f t="shared" si="1"/>
        <v>0</v>
      </c>
      <c r="S38" s="3"/>
    </row>
    <row r="39" spans="1:19" ht="26.4" x14ac:dyDescent="0.25">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si="0"/>
        <v>0</v>
      </c>
      <c r="R39" s="398">
        <f>+B39-Q39</f>
        <v>0</v>
      </c>
      <c r="S39" s="3"/>
    </row>
    <row r="40" spans="1:19" ht="26.4" x14ac:dyDescent="0.25">
      <c r="A40" s="386" t="s">
        <v>317</v>
      </c>
      <c r="B40" s="321">
        <f>-B5+B39</f>
        <v>0</v>
      </c>
      <c r="C40" s="321">
        <f t="shared" ref="C40:Q40" si="4">+C5-C39</f>
        <v>0</v>
      </c>
      <c r="D40" s="321">
        <f t="shared" si="4"/>
        <v>0</v>
      </c>
      <c r="E40" s="321">
        <f t="shared" si="4"/>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1">
        <f t="shared" si="4"/>
        <v>0</v>
      </c>
      <c r="R40" s="321">
        <f>+R5+R39</f>
        <v>0</v>
      </c>
      <c r="S40" s="3"/>
    </row>
    <row r="41" spans="1:19" x14ac:dyDescent="0.25">
      <c r="A41" s="14"/>
      <c r="B41" s="323"/>
      <c r="C41" s="324"/>
      <c r="D41" s="324"/>
      <c r="E41" s="324"/>
      <c r="F41" s="324"/>
      <c r="G41" s="324"/>
      <c r="H41" s="324"/>
      <c r="I41" s="324"/>
      <c r="J41" s="324"/>
      <c r="K41" s="324"/>
      <c r="L41" s="324"/>
      <c r="M41" s="324"/>
      <c r="N41" s="324"/>
      <c r="O41" s="324"/>
      <c r="P41" s="324"/>
      <c r="Q41" s="397"/>
      <c r="R41" s="397"/>
      <c r="S41" s="3"/>
    </row>
    <row r="42" spans="1:19" ht="26.4" x14ac:dyDescent="0.25">
      <c r="A42" s="386" t="s">
        <v>318</v>
      </c>
      <c r="B42" s="315">
        <f>+'Monthly Spending Plan summary'!B29</f>
        <v>0</v>
      </c>
      <c r="C42" s="315">
        <f>+'Monthly Spending Plan summary'!C29</f>
        <v>0</v>
      </c>
      <c r="D42" s="315">
        <f>+'Monthly Spending Plan summary'!D29</f>
        <v>0</v>
      </c>
      <c r="E42" s="315">
        <f>+'Monthly Spending Plan summary'!E29</f>
        <v>0</v>
      </c>
      <c r="F42" s="315">
        <f>+'Monthly Spending Plan summary'!F29</f>
        <v>0</v>
      </c>
      <c r="G42" s="315">
        <f>+'Monthly Spending Plan summary'!G29</f>
        <v>0</v>
      </c>
      <c r="H42" s="315">
        <f>+'Monthly Spending Plan summary'!H29</f>
        <v>0</v>
      </c>
      <c r="I42" s="315">
        <f>+'Monthly Spending Plan summary'!I29</f>
        <v>0</v>
      </c>
      <c r="J42" s="315">
        <f>+'Monthly Spending Plan summary'!J29</f>
        <v>0</v>
      </c>
      <c r="K42" s="315">
        <f>+'Monthly Spending Plan summary'!K29</f>
        <v>0</v>
      </c>
      <c r="L42" s="315">
        <f>+'Monthly Spending Plan summary'!L29</f>
        <v>0</v>
      </c>
      <c r="M42" s="315">
        <f>+'Monthly Spending Plan summary'!M29</f>
        <v>0</v>
      </c>
      <c r="N42" s="315">
        <f>+'Monthly Spending Plan summary'!N29</f>
        <v>0</v>
      </c>
      <c r="O42" s="315">
        <f>+'Monthly Spending Plan summary'!O29</f>
        <v>0</v>
      </c>
      <c r="P42" s="315">
        <f>+'Monthly Spending Plan summary'!P29</f>
        <v>0</v>
      </c>
      <c r="Q42" s="315">
        <f>+'Monthly Spending Plan summary'!Q29</f>
        <v>0</v>
      </c>
      <c r="R42" s="315">
        <f>+'Monthly Spending Plan summary'!R29</f>
        <v>0</v>
      </c>
      <c r="S42" s="3"/>
    </row>
    <row r="43" spans="1:19" ht="26.4" x14ac:dyDescent="0.25">
      <c r="A43" s="386" t="s">
        <v>314</v>
      </c>
      <c r="B43" s="315">
        <f>+'Actual summary'!B30</f>
        <v>0</v>
      </c>
      <c r="C43" s="315">
        <f>+'Actual summary'!C30</f>
        <v>0</v>
      </c>
      <c r="D43" s="315">
        <f>+'Actual summary'!D30</f>
        <v>0</v>
      </c>
      <c r="E43" s="315">
        <f>+'Actual summary'!E30</f>
        <v>0</v>
      </c>
      <c r="F43" s="315">
        <f>+'Actual summary'!F30</f>
        <v>0</v>
      </c>
      <c r="G43" s="315">
        <f>+'Actual summary'!G30</f>
        <v>0</v>
      </c>
      <c r="H43" s="315">
        <f>+'Actual summary'!H30</f>
        <v>0</v>
      </c>
      <c r="I43" s="315">
        <f>+'Actual summary'!I30</f>
        <v>0</v>
      </c>
      <c r="J43" s="315">
        <f>+'Actual summary'!J30</f>
        <v>0</v>
      </c>
      <c r="K43" s="315">
        <f>+'Actual summary'!K30</f>
        <v>0</v>
      </c>
      <c r="L43" s="315">
        <f>+'Actual summary'!L30</f>
        <v>0</v>
      </c>
      <c r="M43" s="315">
        <f>+'Actual summary'!M30</f>
        <v>0</v>
      </c>
      <c r="N43" s="315">
        <f>+'Actual summary'!N30</f>
        <v>0</v>
      </c>
      <c r="O43" s="315">
        <f>+'Actual summary'!O30</f>
        <v>0</v>
      </c>
      <c r="P43" s="315">
        <f>+'Actual summary'!P30</f>
        <v>0</v>
      </c>
      <c r="Q43" s="315">
        <f>+'Actual summary'!Q30</f>
        <v>0</v>
      </c>
      <c r="R43" s="315">
        <f>+'Actual summary'!R30</f>
        <v>0</v>
      </c>
      <c r="S43" s="3"/>
    </row>
    <row r="44" spans="1:19" ht="26.4" x14ac:dyDescent="0.25">
      <c r="A44" s="386" t="s">
        <v>301</v>
      </c>
      <c r="B44" s="315">
        <f>-B42+B43</f>
        <v>0</v>
      </c>
      <c r="C44" s="315">
        <f t="shared" ref="C44:Q44" si="5">+C42-C43</f>
        <v>0</v>
      </c>
      <c r="D44" s="315">
        <f t="shared" si="5"/>
        <v>0</v>
      </c>
      <c r="E44" s="315">
        <f t="shared" si="5"/>
        <v>0</v>
      </c>
      <c r="F44" s="315">
        <f t="shared" si="5"/>
        <v>0</v>
      </c>
      <c r="G44" s="315">
        <f t="shared" si="5"/>
        <v>0</v>
      </c>
      <c r="H44" s="315">
        <f t="shared" si="5"/>
        <v>0</v>
      </c>
      <c r="I44" s="315">
        <f t="shared" si="5"/>
        <v>0</v>
      </c>
      <c r="J44" s="315">
        <f t="shared" si="5"/>
        <v>0</v>
      </c>
      <c r="K44" s="315">
        <f t="shared" si="5"/>
        <v>0</v>
      </c>
      <c r="L44" s="315">
        <f t="shared" si="5"/>
        <v>0</v>
      </c>
      <c r="M44" s="315">
        <f t="shared" si="5"/>
        <v>0</v>
      </c>
      <c r="N44" s="315">
        <f t="shared" si="5"/>
        <v>0</v>
      </c>
      <c r="O44" s="315">
        <f t="shared" si="5"/>
        <v>0</v>
      </c>
      <c r="P44" s="315">
        <f t="shared" si="5"/>
        <v>0</v>
      </c>
      <c r="Q44" s="315">
        <f t="shared" si="5"/>
        <v>0</v>
      </c>
      <c r="R44" s="315">
        <f>+R42+R43</f>
        <v>0</v>
      </c>
      <c r="S44" s="3"/>
    </row>
    <row r="45" spans="1:19" x14ac:dyDescent="0.25">
      <c r="A45" s="5"/>
      <c r="B45" s="315"/>
      <c r="C45" s="325"/>
      <c r="D45" s="325"/>
      <c r="E45" s="325"/>
      <c r="F45" s="325"/>
      <c r="G45" s="325"/>
      <c r="H45" s="325"/>
      <c r="I45" s="325"/>
      <c r="J45" s="325"/>
      <c r="K45" s="325"/>
      <c r="L45" s="325"/>
      <c r="M45" s="325"/>
      <c r="N45" s="325"/>
      <c r="O45" s="325"/>
      <c r="P45" s="325"/>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19.5" customHeight="1" x14ac:dyDescent="0.25">
      <c r="A47" s="387" t="s">
        <v>307</v>
      </c>
      <c r="B47" s="326"/>
      <c r="C47" s="380" t="s">
        <v>311</v>
      </c>
      <c r="D47" s="327"/>
      <c r="E47" s="328">
        <f>+B39</f>
        <v>0</v>
      </c>
      <c r="F47" s="322"/>
      <c r="G47" s="380" t="s">
        <v>311</v>
      </c>
      <c r="H47" s="327"/>
      <c r="I47" s="328">
        <f>+Aug!M47</f>
        <v>0</v>
      </c>
      <c r="J47" s="322"/>
      <c r="K47" s="380" t="s">
        <v>311</v>
      </c>
      <c r="L47" s="329"/>
      <c r="M47" s="328">
        <f>+B43</f>
        <v>0</v>
      </c>
      <c r="N47" s="322"/>
      <c r="O47" s="322"/>
      <c r="P47" s="322"/>
      <c r="Q47" s="5"/>
      <c r="R47" s="5"/>
      <c r="S47" s="3"/>
    </row>
    <row r="48" spans="1:19" ht="19.5" customHeight="1" x14ac:dyDescent="0.3">
      <c r="A48" s="387" t="s">
        <v>308</v>
      </c>
      <c r="B48" s="326"/>
      <c r="C48" s="381" t="s">
        <v>309</v>
      </c>
      <c r="D48" s="322"/>
      <c r="E48" s="331">
        <f>+Q39</f>
        <v>0</v>
      </c>
      <c r="F48" s="330" t="s">
        <v>21</v>
      </c>
      <c r="G48" s="381" t="s">
        <v>309</v>
      </c>
      <c r="H48" s="322"/>
      <c r="I48" s="331">
        <f>+Aug!M48</f>
        <v>0</v>
      </c>
      <c r="J48" s="330" t="s">
        <v>20</v>
      </c>
      <c r="K48" s="381" t="s">
        <v>309</v>
      </c>
      <c r="L48" s="321"/>
      <c r="M48" s="331">
        <f>+Q43</f>
        <v>0</v>
      </c>
      <c r="N48" s="322"/>
      <c r="O48" s="322"/>
      <c r="P48" s="322"/>
      <c r="Q48" s="5"/>
      <c r="R48" s="5"/>
      <c r="S48" s="3"/>
    </row>
    <row r="49" spans="1:19" ht="19.5"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5"/>
      <c r="R49" s="5"/>
      <c r="S49" s="3"/>
    </row>
    <row r="50" spans="1:19" x14ac:dyDescent="0.25">
      <c r="A50" s="5"/>
      <c r="B50" s="5"/>
      <c r="C50" s="3"/>
      <c r="D50" s="3"/>
      <c r="E50" s="3"/>
      <c r="F50" s="3"/>
      <c r="G50" s="3"/>
      <c r="H50" s="3"/>
      <c r="I50" s="3"/>
      <c r="J50" s="3"/>
      <c r="K50" s="3"/>
      <c r="L50" s="3"/>
      <c r="M50" s="3"/>
      <c r="N50" s="3"/>
      <c r="O50" s="3"/>
      <c r="P50" s="3"/>
      <c r="Q50" s="5"/>
      <c r="R50" s="5"/>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25" right="0.34" top="0.53" bottom="0.54" header="0.24"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in="1"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2"/>
  <sheetViews>
    <sheetView zoomScale="75" zoomScaleNormal="75" workbookViewId="0">
      <pane xSplit="1" ySplit="4" topLeftCell="B5" activePane="bottomRight" state="frozen"/>
      <selection pane="topRight" activeCell="B1" sqref="B1"/>
      <selection pane="bottomLeft" activeCell="A4" sqref="A4"/>
      <selection pane="bottomRight" activeCell="B7" sqref="B7"/>
    </sheetView>
  </sheetViews>
  <sheetFormatPr defaultRowHeight="13.2" x14ac:dyDescent="0.25"/>
  <cols>
    <col min="1" max="1" width="14" style="2" customWidth="1"/>
    <col min="2" max="2" width="16.33203125" customWidth="1"/>
    <col min="3" max="9" width="14.6640625" customWidth="1"/>
    <col min="10" max="10" width="12.44140625" customWidth="1"/>
    <col min="11" max="11" width="11.109375" customWidth="1"/>
    <col min="12" max="12" width="11.5546875" customWidth="1"/>
    <col min="13" max="13" width="18" customWidth="1"/>
    <col min="14" max="14" width="13.44140625" customWidth="1"/>
    <col min="15" max="15" width="10.88671875" customWidth="1"/>
    <col min="16" max="16" width="14.6640625" customWidth="1"/>
    <col min="17" max="18" width="13.44140625" customWidth="1"/>
  </cols>
  <sheetData>
    <row r="1" spans="1:19" ht="30" x14ac:dyDescent="0.5">
      <c r="B1" s="519" t="s">
        <v>299</v>
      </c>
      <c r="C1" s="519"/>
      <c r="D1" s="519"/>
      <c r="E1" s="519"/>
      <c r="F1" s="519"/>
      <c r="G1" s="519"/>
      <c r="H1" s="519"/>
      <c r="I1" s="519"/>
      <c r="J1" s="519"/>
      <c r="K1" s="519"/>
      <c r="L1" s="519"/>
      <c r="M1" s="519"/>
      <c r="N1" s="519"/>
      <c r="O1" s="519"/>
      <c r="P1" s="519"/>
      <c r="Q1" s="2"/>
      <c r="R1" s="2"/>
    </row>
    <row r="2" spans="1:19" s="14" customFormat="1" ht="17.399999999999999" x14ac:dyDescent="0.3">
      <c r="A2" s="12" t="s">
        <v>1</v>
      </c>
      <c r="B2" s="12" t="s">
        <v>8</v>
      </c>
      <c r="C2" s="12" t="s">
        <v>3</v>
      </c>
      <c r="D2" s="12">
        <f>'Monthly Spending Plan summary'!F2</f>
        <v>2024</v>
      </c>
      <c r="E2" s="371"/>
      <c r="R2" s="372" t="s">
        <v>304</v>
      </c>
    </row>
    <row r="3" spans="1:19" s="5" customFormat="1" x14ac:dyDescent="0.25">
      <c r="Q3" s="372" t="s">
        <v>302</v>
      </c>
      <c r="R3" s="372" t="s">
        <v>306</v>
      </c>
    </row>
    <row r="4" spans="1:19" s="5" customFormat="1" ht="13.8" thickBot="1" x14ac:dyDescent="0.3">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7" thickBot="1" x14ac:dyDescent="0.3">
      <c r="A5" s="386" t="s">
        <v>300</v>
      </c>
      <c r="B5" s="315">
        <f>+'Monthly Spending Plan summary'!B15</f>
        <v>0</v>
      </c>
      <c r="C5" s="315">
        <f>+'Monthly Spending Plan summary'!C15</f>
        <v>0</v>
      </c>
      <c r="D5" s="315">
        <f>+'Monthly Spending Plan summary'!D15</f>
        <v>0</v>
      </c>
      <c r="E5" s="315">
        <f>+'Monthly Spending Plan summary'!E15</f>
        <v>0</v>
      </c>
      <c r="F5" s="315">
        <f>+'Monthly Spending Plan summary'!F15</f>
        <v>0</v>
      </c>
      <c r="G5" s="315">
        <f>+'Monthly Spending Plan summary'!G15</f>
        <v>0</v>
      </c>
      <c r="H5" s="315">
        <f>+'Monthly Spending Plan summary'!H15</f>
        <v>0</v>
      </c>
      <c r="I5" s="315">
        <f>+'Monthly Spending Plan summary'!I15</f>
        <v>0</v>
      </c>
      <c r="J5" s="315">
        <f>+'Monthly Spending Plan summary'!J15</f>
        <v>0</v>
      </c>
      <c r="K5" s="315">
        <f>+'Monthly Spending Plan summary'!K15</f>
        <v>0</v>
      </c>
      <c r="L5" s="315">
        <f>+'Monthly Spending Plan summary'!L15</f>
        <v>0</v>
      </c>
      <c r="M5" s="315">
        <f>+'Monthly Spending Plan summary'!M15</f>
        <v>0</v>
      </c>
      <c r="N5" s="315">
        <f>+'Monthly Spending Plan summary'!N15</f>
        <v>0</v>
      </c>
      <c r="O5" s="315">
        <f>+'Monthly Spending Plan summary'!O15</f>
        <v>0</v>
      </c>
      <c r="P5" s="315">
        <f>+'Monthly Spending Plan summary'!P15</f>
        <v>0</v>
      </c>
      <c r="Q5" s="315">
        <f>SUM(C5:P5)</f>
        <v>0</v>
      </c>
      <c r="R5" s="396">
        <f>+B5-Q5</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19.5" customHeight="1" x14ac:dyDescent="0.25">
      <c r="A7" s="5">
        <v>1</v>
      </c>
      <c r="B7" s="319"/>
      <c r="C7" s="319"/>
      <c r="D7" s="319"/>
      <c r="E7" s="319"/>
      <c r="F7" s="319"/>
      <c r="G7" s="319"/>
      <c r="H7" s="319"/>
      <c r="I7" s="319"/>
      <c r="J7" s="319"/>
      <c r="K7" s="319"/>
      <c r="L7" s="319"/>
      <c r="M7" s="319"/>
      <c r="N7" s="319"/>
      <c r="O7" s="319"/>
      <c r="P7" s="319"/>
      <c r="Q7" s="388">
        <f t="shared" ref="Q7:Q39" si="0">SUM(C7:P7)</f>
        <v>0</v>
      </c>
      <c r="R7" s="388">
        <f>+B7-Q7</f>
        <v>0</v>
      </c>
      <c r="S7" s="3"/>
    </row>
    <row r="8" spans="1:19" ht="19.5" customHeight="1" x14ac:dyDescent="0.25">
      <c r="A8" s="5">
        <v>2</v>
      </c>
      <c r="B8" s="319"/>
      <c r="C8" s="319"/>
      <c r="D8" s="319"/>
      <c r="E8" s="319"/>
      <c r="F8" s="319"/>
      <c r="G8" s="319"/>
      <c r="H8" s="319"/>
      <c r="I8" s="319"/>
      <c r="J8" s="319"/>
      <c r="K8" s="319"/>
      <c r="L8" s="319"/>
      <c r="M8" s="319"/>
      <c r="N8" s="319"/>
      <c r="O8" s="319"/>
      <c r="P8" s="319"/>
      <c r="Q8" s="388">
        <f t="shared" si="0"/>
        <v>0</v>
      </c>
      <c r="R8" s="388">
        <f t="shared" ref="R8:R38" si="1">+B8-Q8</f>
        <v>0</v>
      </c>
      <c r="S8" s="3"/>
    </row>
    <row r="9" spans="1:19" ht="19.5" customHeight="1" x14ac:dyDescent="0.25">
      <c r="A9" s="5">
        <v>3</v>
      </c>
      <c r="B9" s="319"/>
      <c r="C9" s="319"/>
      <c r="D9" s="319"/>
      <c r="E9" s="319"/>
      <c r="F9" s="319"/>
      <c r="G9" s="319"/>
      <c r="H9" s="319"/>
      <c r="I9" s="319"/>
      <c r="J9" s="319"/>
      <c r="K9" s="319"/>
      <c r="L9" s="319"/>
      <c r="M9" s="319"/>
      <c r="N9" s="319"/>
      <c r="O9" s="319"/>
      <c r="P9" s="319"/>
      <c r="Q9" s="388">
        <f t="shared" si="0"/>
        <v>0</v>
      </c>
      <c r="R9" s="388">
        <f t="shared" si="1"/>
        <v>0</v>
      </c>
      <c r="S9" s="3"/>
    </row>
    <row r="10" spans="1:19" ht="19.5" customHeight="1" x14ac:dyDescent="0.25">
      <c r="A10" s="5">
        <v>4</v>
      </c>
      <c r="B10" s="319"/>
      <c r="C10" s="319"/>
      <c r="D10" s="319"/>
      <c r="E10" s="319"/>
      <c r="F10" s="319"/>
      <c r="G10" s="319"/>
      <c r="H10" s="319"/>
      <c r="I10" s="319"/>
      <c r="J10" s="319"/>
      <c r="K10" s="319"/>
      <c r="L10" s="319"/>
      <c r="M10" s="319"/>
      <c r="N10" s="319"/>
      <c r="O10" s="319"/>
      <c r="P10" s="319"/>
      <c r="Q10" s="388">
        <f t="shared" si="0"/>
        <v>0</v>
      </c>
      <c r="R10" s="388">
        <f t="shared" si="1"/>
        <v>0</v>
      </c>
      <c r="S10" s="3"/>
    </row>
    <row r="11" spans="1:19" ht="19.5" customHeight="1" x14ac:dyDescent="0.25">
      <c r="A11" s="5">
        <v>5</v>
      </c>
      <c r="B11" s="319"/>
      <c r="C11" s="319"/>
      <c r="D11" s="319"/>
      <c r="E11" s="319"/>
      <c r="F11" s="319"/>
      <c r="G11" s="319"/>
      <c r="H11" s="319"/>
      <c r="I11" s="319"/>
      <c r="J11" s="319"/>
      <c r="K11" s="319"/>
      <c r="L11" s="319"/>
      <c r="M11" s="319"/>
      <c r="N11" s="319"/>
      <c r="O11" s="319"/>
      <c r="P11" s="319"/>
      <c r="Q11" s="388">
        <f t="shared" si="0"/>
        <v>0</v>
      </c>
      <c r="R11" s="388">
        <f t="shared" si="1"/>
        <v>0</v>
      </c>
      <c r="S11" s="3"/>
    </row>
    <row r="12" spans="1:19" ht="19.5" customHeight="1" x14ac:dyDescent="0.25">
      <c r="A12" s="5">
        <v>6</v>
      </c>
      <c r="B12" s="319"/>
      <c r="C12" s="319"/>
      <c r="D12" s="319"/>
      <c r="E12" s="319"/>
      <c r="F12" s="319"/>
      <c r="G12" s="319"/>
      <c r="H12" s="319"/>
      <c r="I12" s="319"/>
      <c r="J12" s="319"/>
      <c r="K12" s="319"/>
      <c r="L12" s="319"/>
      <c r="M12" s="319"/>
      <c r="N12" s="319"/>
      <c r="O12" s="319"/>
      <c r="P12" s="319"/>
      <c r="Q12" s="388">
        <f t="shared" si="0"/>
        <v>0</v>
      </c>
      <c r="R12" s="388">
        <f t="shared" si="1"/>
        <v>0</v>
      </c>
      <c r="S12" s="3"/>
    </row>
    <row r="13" spans="1:19" ht="19.5" customHeight="1" x14ac:dyDescent="0.25">
      <c r="A13" s="5">
        <v>7</v>
      </c>
      <c r="B13" s="319"/>
      <c r="C13" s="319"/>
      <c r="D13" s="319"/>
      <c r="E13" s="319"/>
      <c r="F13" s="319"/>
      <c r="G13" s="319"/>
      <c r="H13" s="319"/>
      <c r="I13" s="319"/>
      <c r="J13" s="319"/>
      <c r="K13" s="319"/>
      <c r="L13" s="319"/>
      <c r="M13" s="319"/>
      <c r="N13" s="319"/>
      <c r="O13" s="319"/>
      <c r="P13" s="319"/>
      <c r="Q13" s="388">
        <f t="shared" si="0"/>
        <v>0</v>
      </c>
      <c r="R13" s="388">
        <f t="shared" si="1"/>
        <v>0</v>
      </c>
      <c r="S13" s="3"/>
    </row>
    <row r="14" spans="1:19" ht="19.5" customHeight="1" x14ac:dyDescent="0.25">
      <c r="A14" s="5">
        <v>8</v>
      </c>
      <c r="B14" s="319"/>
      <c r="C14" s="319"/>
      <c r="D14" s="319"/>
      <c r="E14" s="319"/>
      <c r="F14" s="319"/>
      <c r="G14" s="319"/>
      <c r="H14" s="319"/>
      <c r="I14" s="319"/>
      <c r="J14" s="319"/>
      <c r="K14" s="319"/>
      <c r="L14" s="319"/>
      <c r="M14" s="319"/>
      <c r="N14" s="319"/>
      <c r="O14" s="319"/>
      <c r="P14" s="319"/>
      <c r="Q14" s="388">
        <f t="shared" si="0"/>
        <v>0</v>
      </c>
      <c r="R14" s="388">
        <f t="shared" si="1"/>
        <v>0</v>
      </c>
      <c r="S14" s="3"/>
    </row>
    <row r="15" spans="1:19" ht="19.5" customHeight="1" x14ac:dyDescent="0.25">
      <c r="A15" s="5">
        <v>9</v>
      </c>
      <c r="B15" s="319"/>
      <c r="C15" s="319"/>
      <c r="D15" s="319"/>
      <c r="E15" s="319"/>
      <c r="F15" s="319"/>
      <c r="G15" s="319"/>
      <c r="H15" s="319"/>
      <c r="I15" s="319"/>
      <c r="J15" s="319"/>
      <c r="K15" s="319"/>
      <c r="L15" s="319"/>
      <c r="M15" s="319"/>
      <c r="N15" s="319"/>
      <c r="O15" s="319"/>
      <c r="P15" s="319"/>
      <c r="Q15" s="388">
        <f t="shared" si="0"/>
        <v>0</v>
      </c>
      <c r="R15" s="388">
        <f t="shared" si="1"/>
        <v>0</v>
      </c>
      <c r="S15" s="3"/>
    </row>
    <row r="16" spans="1:19" ht="19.5" customHeight="1" x14ac:dyDescent="0.25">
      <c r="A16" s="5">
        <v>10</v>
      </c>
      <c r="B16" s="319"/>
      <c r="C16" s="319"/>
      <c r="D16" s="319"/>
      <c r="E16" s="319"/>
      <c r="F16" s="319"/>
      <c r="G16" s="319"/>
      <c r="H16" s="319"/>
      <c r="I16" s="319"/>
      <c r="J16" s="319"/>
      <c r="K16" s="319"/>
      <c r="L16" s="319"/>
      <c r="M16" s="319"/>
      <c r="N16" s="319"/>
      <c r="O16" s="319"/>
      <c r="P16" s="319"/>
      <c r="Q16" s="388">
        <f t="shared" si="0"/>
        <v>0</v>
      </c>
      <c r="R16" s="388">
        <f t="shared" si="1"/>
        <v>0</v>
      </c>
      <c r="S16" s="3"/>
    </row>
    <row r="17" spans="1:20" ht="19.5" customHeight="1" x14ac:dyDescent="0.25">
      <c r="A17" s="5">
        <v>11</v>
      </c>
      <c r="B17" s="319"/>
      <c r="C17" s="319"/>
      <c r="D17" s="319"/>
      <c r="E17" s="319"/>
      <c r="F17" s="319"/>
      <c r="G17" s="319"/>
      <c r="H17" s="319"/>
      <c r="I17" s="319"/>
      <c r="J17" s="319"/>
      <c r="K17" s="319"/>
      <c r="L17" s="319"/>
      <c r="M17" s="319"/>
      <c r="N17" s="319"/>
      <c r="O17" s="319"/>
      <c r="P17" s="319"/>
      <c r="Q17" s="388">
        <f t="shared" si="0"/>
        <v>0</v>
      </c>
      <c r="R17" s="388">
        <f t="shared" si="1"/>
        <v>0</v>
      </c>
      <c r="S17" s="3"/>
    </row>
    <row r="18" spans="1:20" ht="19.5" customHeight="1" x14ac:dyDescent="0.25">
      <c r="A18" s="5">
        <v>12</v>
      </c>
      <c r="B18" s="319"/>
      <c r="C18" s="319"/>
      <c r="D18" s="319"/>
      <c r="E18" s="319"/>
      <c r="F18" s="319"/>
      <c r="G18" s="319"/>
      <c r="H18" s="319"/>
      <c r="I18" s="319"/>
      <c r="J18" s="319"/>
      <c r="K18" s="319"/>
      <c r="L18" s="319"/>
      <c r="M18" s="319"/>
      <c r="N18" s="319"/>
      <c r="O18" s="319"/>
      <c r="P18" s="319"/>
      <c r="Q18" s="388">
        <f t="shared" si="0"/>
        <v>0</v>
      </c>
      <c r="R18" s="388">
        <f t="shared" si="1"/>
        <v>0</v>
      </c>
      <c r="S18" s="3"/>
    </row>
    <row r="19" spans="1:20" ht="19.5" customHeight="1" x14ac:dyDescent="0.25">
      <c r="A19" s="5">
        <v>13</v>
      </c>
      <c r="B19" s="319"/>
      <c r="C19" s="319"/>
      <c r="D19" s="319"/>
      <c r="E19" s="319"/>
      <c r="F19" s="319"/>
      <c r="G19" s="319"/>
      <c r="H19" s="319"/>
      <c r="I19" s="319"/>
      <c r="J19" s="319"/>
      <c r="K19" s="319"/>
      <c r="L19" s="319"/>
      <c r="M19" s="319"/>
      <c r="N19" s="319"/>
      <c r="O19" s="319"/>
      <c r="P19" s="319"/>
      <c r="Q19" s="388">
        <f t="shared" si="0"/>
        <v>0</v>
      </c>
      <c r="R19" s="388">
        <f t="shared" si="1"/>
        <v>0</v>
      </c>
      <c r="S19" s="3"/>
    </row>
    <row r="20" spans="1:20" ht="19.5" customHeight="1" x14ac:dyDescent="0.25">
      <c r="A20" s="5">
        <v>14</v>
      </c>
      <c r="B20" s="319"/>
      <c r="C20" s="319"/>
      <c r="D20" s="319"/>
      <c r="E20" s="319"/>
      <c r="F20" s="319"/>
      <c r="G20" s="319"/>
      <c r="H20" s="319"/>
      <c r="I20" s="319"/>
      <c r="J20" s="319"/>
      <c r="K20" s="319"/>
      <c r="L20" s="319"/>
      <c r="M20" s="319"/>
      <c r="N20" s="319"/>
      <c r="O20" s="319"/>
      <c r="P20" s="319"/>
      <c r="Q20" s="388">
        <f t="shared" si="0"/>
        <v>0</v>
      </c>
      <c r="R20" s="388">
        <f t="shared" si="1"/>
        <v>0</v>
      </c>
      <c r="S20" s="3"/>
    </row>
    <row r="21" spans="1:20" ht="19.5" customHeight="1" x14ac:dyDescent="0.25">
      <c r="A21" s="249">
        <v>15</v>
      </c>
      <c r="B21" s="319"/>
      <c r="C21" s="319"/>
      <c r="D21" s="319"/>
      <c r="E21" s="319"/>
      <c r="F21" s="319"/>
      <c r="G21" s="319"/>
      <c r="H21" s="319"/>
      <c r="I21" s="319"/>
      <c r="J21" s="319"/>
      <c r="K21" s="319"/>
      <c r="L21" s="319"/>
      <c r="M21" s="319"/>
      <c r="N21" s="319"/>
      <c r="O21" s="319"/>
      <c r="P21" s="319"/>
      <c r="Q21" s="388">
        <f t="shared" si="0"/>
        <v>0</v>
      </c>
      <c r="R21" s="388">
        <f t="shared" si="1"/>
        <v>0</v>
      </c>
      <c r="S21" s="3"/>
    </row>
    <row r="22" spans="1:20" s="4" customFormat="1" ht="26.4" x14ac:dyDescent="0.25">
      <c r="A22" s="373" t="s">
        <v>315</v>
      </c>
      <c r="B22" s="335">
        <f t="shared" ref="B22:P22" si="2">SUM(B7:B21)</f>
        <v>0</v>
      </c>
      <c r="C22" s="335">
        <f t="shared" si="2"/>
        <v>0</v>
      </c>
      <c r="D22" s="335">
        <f t="shared" si="2"/>
        <v>0</v>
      </c>
      <c r="E22" s="335">
        <f t="shared" si="2"/>
        <v>0</v>
      </c>
      <c r="F22" s="335">
        <f t="shared" si="2"/>
        <v>0</v>
      </c>
      <c r="G22" s="335">
        <f t="shared" si="2"/>
        <v>0</v>
      </c>
      <c r="H22" s="335">
        <f t="shared" si="2"/>
        <v>0</v>
      </c>
      <c r="I22" s="335">
        <f t="shared" si="2"/>
        <v>0</v>
      </c>
      <c r="J22" s="335">
        <f t="shared" si="2"/>
        <v>0</v>
      </c>
      <c r="K22" s="335">
        <f t="shared" si="2"/>
        <v>0</v>
      </c>
      <c r="L22" s="335">
        <f t="shared" si="2"/>
        <v>0</v>
      </c>
      <c r="M22" s="335">
        <f t="shared" si="2"/>
        <v>0</v>
      </c>
      <c r="N22" s="335">
        <f t="shared" si="2"/>
        <v>0</v>
      </c>
      <c r="O22" s="335">
        <f t="shared" si="2"/>
        <v>0</v>
      </c>
      <c r="P22" s="335">
        <f t="shared" si="2"/>
        <v>0</v>
      </c>
      <c r="Q22" s="335">
        <f t="shared" si="0"/>
        <v>0</v>
      </c>
      <c r="R22" s="388">
        <f t="shared" si="1"/>
        <v>0</v>
      </c>
      <c r="S22" s="13"/>
      <c r="T22"/>
    </row>
    <row r="23" spans="1:20" ht="19.5" customHeight="1" x14ac:dyDescent="0.25">
      <c r="A23" s="5">
        <v>16</v>
      </c>
      <c r="B23" s="319"/>
      <c r="C23" s="319"/>
      <c r="D23" s="319"/>
      <c r="E23" s="319"/>
      <c r="F23" s="319"/>
      <c r="G23" s="319"/>
      <c r="H23" s="319"/>
      <c r="I23" s="319"/>
      <c r="J23" s="319"/>
      <c r="K23" s="319"/>
      <c r="L23" s="319"/>
      <c r="M23" s="319"/>
      <c r="N23" s="319"/>
      <c r="O23" s="319"/>
      <c r="P23" s="319"/>
      <c r="Q23" s="388">
        <f t="shared" si="0"/>
        <v>0</v>
      </c>
      <c r="R23" s="388">
        <f t="shared" si="1"/>
        <v>0</v>
      </c>
      <c r="S23" s="3"/>
    </row>
    <row r="24" spans="1:20" ht="19.5" customHeight="1" x14ac:dyDescent="0.25">
      <c r="A24" s="5">
        <v>17</v>
      </c>
      <c r="B24" s="319"/>
      <c r="C24" s="319"/>
      <c r="D24" s="319"/>
      <c r="E24" s="319"/>
      <c r="F24" s="319"/>
      <c r="G24" s="319"/>
      <c r="H24" s="319"/>
      <c r="I24" s="319"/>
      <c r="J24" s="319"/>
      <c r="K24" s="319"/>
      <c r="L24" s="319"/>
      <c r="M24" s="319"/>
      <c r="N24" s="319"/>
      <c r="O24" s="319"/>
      <c r="P24" s="319"/>
      <c r="Q24" s="388">
        <f t="shared" si="0"/>
        <v>0</v>
      </c>
      <c r="R24" s="388">
        <f t="shared" si="1"/>
        <v>0</v>
      </c>
      <c r="S24" s="3"/>
    </row>
    <row r="25" spans="1:20" ht="19.5" customHeight="1" x14ac:dyDescent="0.25">
      <c r="A25" s="5">
        <v>18</v>
      </c>
      <c r="B25" s="319"/>
      <c r="C25" s="319"/>
      <c r="D25" s="319"/>
      <c r="E25" s="319"/>
      <c r="F25" s="319"/>
      <c r="G25" s="319"/>
      <c r="H25" s="319"/>
      <c r="I25" s="319"/>
      <c r="J25" s="319"/>
      <c r="K25" s="319"/>
      <c r="L25" s="319"/>
      <c r="M25" s="319"/>
      <c r="N25" s="319"/>
      <c r="O25" s="319"/>
      <c r="P25" s="319"/>
      <c r="Q25" s="388">
        <f t="shared" si="0"/>
        <v>0</v>
      </c>
      <c r="R25" s="388">
        <f t="shared" si="1"/>
        <v>0</v>
      </c>
      <c r="S25" s="3"/>
    </row>
    <row r="26" spans="1:20" ht="19.5" customHeight="1" x14ac:dyDescent="0.25">
      <c r="A26" s="5">
        <v>19</v>
      </c>
      <c r="B26" s="319"/>
      <c r="C26" s="319"/>
      <c r="D26" s="319"/>
      <c r="E26" s="319"/>
      <c r="F26" s="319"/>
      <c r="G26" s="319"/>
      <c r="H26" s="319"/>
      <c r="I26" s="319"/>
      <c r="J26" s="319"/>
      <c r="K26" s="319"/>
      <c r="L26" s="319"/>
      <c r="M26" s="319"/>
      <c r="N26" s="319"/>
      <c r="O26" s="319"/>
      <c r="P26" s="319"/>
      <c r="Q26" s="388">
        <f t="shared" si="0"/>
        <v>0</v>
      </c>
      <c r="R26" s="388">
        <f t="shared" si="1"/>
        <v>0</v>
      </c>
      <c r="S26" s="3"/>
    </row>
    <row r="27" spans="1:20" ht="19.5" customHeight="1" x14ac:dyDescent="0.25">
      <c r="A27" s="5">
        <v>20</v>
      </c>
      <c r="B27" s="319"/>
      <c r="C27" s="319"/>
      <c r="D27" s="319"/>
      <c r="E27" s="319"/>
      <c r="F27" s="319"/>
      <c r="G27" s="319"/>
      <c r="H27" s="319"/>
      <c r="I27" s="319"/>
      <c r="J27" s="319"/>
      <c r="K27" s="319"/>
      <c r="L27" s="319"/>
      <c r="M27" s="319"/>
      <c r="N27" s="319"/>
      <c r="O27" s="319"/>
      <c r="P27" s="319"/>
      <c r="Q27" s="388">
        <f t="shared" si="0"/>
        <v>0</v>
      </c>
      <c r="R27" s="388">
        <f t="shared" si="1"/>
        <v>0</v>
      </c>
      <c r="S27" s="3"/>
    </row>
    <row r="28" spans="1:20" ht="19.5" customHeight="1" x14ac:dyDescent="0.25">
      <c r="A28" s="5">
        <v>21</v>
      </c>
      <c r="B28" s="319"/>
      <c r="C28" s="319"/>
      <c r="D28" s="319"/>
      <c r="E28" s="319"/>
      <c r="F28" s="319"/>
      <c r="G28" s="319"/>
      <c r="H28" s="319"/>
      <c r="I28" s="319"/>
      <c r="J28" s="319"/>
      <c r="K28" s="319"/>
      <c r="L28" s="319"/>
      <c r="M28" s="319"/>
      <c r="N28" s="319"/>
      <c r="O28" s="319"/>
      <c r="P28" s="319"/>
      <c r="Q28" s="388">
        <f t="shared" si="0"/>
        <v>0</v>
      </c>
      <c r="R28" s="388">
        <f t="shared" si="1"/>
        <v>0</v>
      </c>
      <c r="S28" s="3"/>
    </row>
    <row r="29" spans="1:20" ht="19.5" customHeight="1" x14ac:dyDescent="0.25">
      <c r="A29" s="5">
        <v>22</v>
      </c>
      <c r="B29" s="319"/>
      <c r="C29" s="319"/>
      <c r="D29" s="319"/>
      <c r="E29" s="319"/>
      <c r="F29" s="319"/>
      <c r="G29" s="319"/>
      <c r="H29" s="319"/>
      <c r="I29" s="319"/>
      <c r="J29" s="319"/>
      <c r="K29" s="319"/>
      <c r="L29" s="319"/>
      <c r="M29" s="319"/>
      <c r="N29" s="319"/>
      <c r="O29" s="319"/>
      <c r="P29" s="319"/>
      <c r="Q29" s="388">
        <f t="shared" si="0"/>
        <v>0</v>
      </c>
      <c r="R29" s="388">
        <f t="shared" si="1"/>
        <v>0</v>
      </c>
      <c r="S29" s="3"/>
    </row>
    <row r="30" spans="1:20" ht="19.5" customHeight="1" x14ac:dyDescent="0.25">
      <c r="A30" s="5">
        <v>23</v>
      </c>
      <c r="B30" s="319"/>
      <c r="C30" s="319"/>
      <c r="D30" s="319"/>
      <c r="E30" s="319"/>
      <c r="F30" s="319"/>
      <c r="G30" s="319"/>
      <c r="H30" s="319"/>
      <c r="I30" s="319"/>
      <c r="J30" s="319"/>
      <c r="K30" s="319"/>
      <c r="L30" s="319"/>
      <c r="M30" s="319"/>
      <c r="N30" s="319"/>
      <c r="O30" s="319"/>
      <c r="P30" s="319"/>
      <c r="Q30" s="388">
        <f t="shared" si="0"/>
        <v>0</v>
      </c>
      <c r="R30" s="388">
        <f t="shared" si="1"/>
        <v>0</v>
      </c>
      <c r="S30" s="3"/>
    </row>
    <row r="31" spans="1:20" ht="19.5" customHeight="1" x14ac:dyDescent="0.25">
      <c r="A31" s="5">
        <v>24</v>
      </c>
      <c r="B31" s="319"/>
      <c r="C31" s="319"/>
      <c r="D31" s="319"/>
      <c r="E31" s="319"/>
      <c r="F31" s="319"/>
      <c r="G31" s="319"/>
      <c r="H31" s="319"/>
      <c r="I31" s="319"/>
      <c r="J31" s="319"/>
      <c r="K31" s="319"/>
      <c r="L31" s="319"/>
      <c r="M31" s="319"/>
      <c r="N31" s="319"/>
      <c r="O31" s="319"/>
      <c r="P31" s="319"/>
      <c r="Q31" s="388">
        <f t="shared" si="0"/>
        <v>0</v>
      </c>
      <c r="R31" s="388">
        <f t="shared" si="1"/>
        <v>0</v>
      </c>
      <c r="S31" s="3"/>
    </row>
    <row r="32" spans="1:20" ht="19.5" customHeight="1" x14ac:dyDescent="0.25">
      <c r="A32" s="5">
        <v>25</v>
      </c>
      <c r="B32" s="319"/>
      <c r="C32" s="319"/>
      <c r="D32" s="319"/>
      <c r="E32" s="319"/>
      <c r="F32" s="319"/>
      <c r="G32" s="319"/>
      <c r="H32" s="319"/>
      <c r="I32" s="319"/>
      <c r="J32" s="319"/>
      <c r="K32" s="319"/>
      <c r="L32" s="319"/>
      <c r="M32" s="319"/>
      <c r="N32" s="319"/>
      <c r="O32" s="319"/>
      <c r="P32" s="319"/>
      <c r="Q32" s="388">
        <f t="shared" si="0"/>
        <v>0</v>
      </c>
      <c r="R32" s="388">
        <f t="shared" si="1"/>
        <v>0</v>
      </c>
      <c r="S32" s="3"/>
    </row>
    <row r="33" spans="1:19" ht="19.5" customHeight="1" x14ac:dyDescent="0.25">
      <c r="A33" s="5">
        <v>26</v>
      </c>
      <c r="B33" s="319"/>
      <c r="C33" s="319"/>
      <c r="D33" s="319"/>
      <c r="E33" s="319"/>
      <c r="F33" s="319"/>
      <c r="G33" s="319"/>
      <c r="H33" s="319"/>
      <c r="I33" s="319"/>
      <c r="J33" s="319"/>
      <c r="K33" s="319"/>
      <c r="L33" s="319"/>
      <c r="M33" s="319"/>
      <c r="N33" s="319"/>
      <c r="O33" s="319"/>
      <c r="P33" s="319"/>
      <c r="Q33" s="388">
        <f t="shared" si="0"/>
        <v>0</v>
      </c>
      <c r="R33" s="388">
        <f t="shared" si="1"/>
        <v>0</v>
      </c>
      <c r="S33" s="3"/>
    </row>
    <row r="34" spans="1:19" ht="19.5" customHeight="1" x14ac:dyDescent="0.25">
      <c r="A34" s="5">
        <v>27</v>
      </c>
      <c r="B34" s="319"/>
      <c r="C34" s="319"/>
      <c r="D34" s="319"/>
      <c r="E34" s="319"/>
      <c r="F34" s="319"/>
      <c r="G34" s="319"/>
      <c r="H34" s="319"/>
      <c r="I34" s="319"/>
      <c r="J34" s="319"/>
      <c r="K34" s="319"/>
      <c r="L34" s="319"/>
      <c r="M34" s="319"/>
      <c r="N34" s="319"/>
      <c r="O34" s="319"/>
      <c r="P34" s="319"/>
      <c r="Q34" s="388">
        <f t="shared" si="0"/>
        <v>0</v>
      </c>
      <c r="R34" s="388">
        <f t="shared" si="1"/>
        <v>0</v>
      </c>
      <c r="S34" s="3"/>
    </row>
    <row r="35" spans="1:19" ht="19.5" customHeight="1" x14ac:dyDescent="0.25">
      <c r="A35" s="5">
        <v>28</v>
      </c>
      <c r="B35" s="319"/>
      <c r="C35" s="319"/>
      <c r="D35" s="319"/>
      <c r="E35" s="319"/>
      <c r="F35" s="319"/>
      <c r="G35" s="319"/>
      <c r="H35" s="319"/>
      <c r="I35" s="319"/>
      <c r="J35" s="319"/>
      <c r="K35" s="319"/>
      <c r="L35" s="319"/>
      <c r="M35" s="319"/>
      <c r="N35" s="319"/>
      <c r="O35" s="319"/>
      <c r="P35" s="319"/>
      <c r="Q35" s="388">
        <f t="shared" si="0"/>
        <v>0</v>
      </c>
      <c r="R35" s="388">
        <f t="shared" si="1"/>
        <v>0</v>
      </c>
      <c r="S35" s="3"/>
    </row>
    <row r="36" spans="1:19" ht="19.5" customHeight="1" x14ac:dyDescent="0.25">
      <c r="A36" s="5">
        <v>29</v>
      </c>
      <c r="B36" s="319"/>
      <c r="C36" s="319"/>
      <c r="D36" s="319"/>
      <c r="E36" s="319"/>
      <c r="F36" s="319"/>
      <c r="G36" s="319"/>
      <c r="H36" s="319"/>
      <c r="I36" s="319"/>
      <c r="J36" s="319"/>
      <c r="K36" s="319"/>
      <c r="L36" s="319"/>
      <c r="M36" s="319"/>
      <c r="N36" s="319"/>
      <c r="O36" s="319"/>
      <c r="P36" s="319"/>
      <c r="Q36" s="388">
        <f t="shared" si="0"/>
        <v>0</v>
      </c>
      <c r="R36" s="388">
        <f t="shared" si="1"/>
        <v>0</v>
      </c>
      <c r="S36" s="3"/>
    </row>
    <row r="37" spans="1:19" ht="19.5" customHeight="1" x14ac:dyDescent="0.25">
      <c r="A37" s="5">
        <v>30</v>
      </c>
      <c r="B37" s="319"/>
      <c r="C37" s="319"/>
      <c r="D37" s="319"/>
      <c r="E37" s="319"/>
      <c r="F37" s="319"/>
      <c r="G37" s="319"/>
      <c r="H37" s="319"/>
      <c r="I37" s="319"/>
      <c r="J37" s="319"/>
      <c r="K37" s="319"/>
      <c r="L37" s="319"/>
      <c r="M37" s="319"/>
      <c r="N37" s="319"/>
      <c r="O37" s="319"/>
      <c r="P37" s="319"/>
      <c r="Q37" s="388">
        <f t="shared" si="0"/>
        <v>0</v>
      </c>
      <c r="R37" s="388">
        <f t="shared" si="1"/>
        <v>0</v>
      </c>
      <c r="S37" s="3"/>
    </row>
    <row r="38" spans="1:19" ht="19.5" customHeight="1" x14ac:dyDescent="0.25">
      <c r="A38" s="5">
        <v>31</v>
      </c>
      <c r="B38" s="319"/>
      <c r="C38" s="319"/>
      <c r="D38" s="319"/>
      <c r="E38" s="319"/>
      <c r="F38" s="319"/>
      <c r="G38" s="319"/>
      <c r="H38" s="319"/>
      <c r="I38" s="319"/>
      <c r="J38" s="319"/>
      <c r="K38" s="319"/>
      <c r="L38" s="319"/>
      <c r="M38" s="319"/>
      <c r="N38" s="319"/>
      <c r="O38" s="319"/>
      <c r="P38" s="319"/>
      <c r="Q38" s="388">
        <f t="shared" si="0"/>
        <v>0</v>
      </c>
      <c r="R38" s="388">
        <f t="shared" si="1"/>
        <v>0</v>
      </c>
      <c r="S38" s="3"/>
    </row>
    <row r="39" spans="1:19" ht="26.4" x14ac:dyDescent="0.25">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si="0"/>
        <v>0</v>
      </c>
      <c r="R39" s="399">
        <f>+B39-Q39</f>
        <v>0</v>
      </c>
      <c r="S39" s="3"/>
    </row>
    <row r="40" spans="1:19" ht="26.4" x14ac:dyDescent="0.25">
      <c r="A40" s="386" t="s">
        <v>317</v>
      </c>
      <c r="B40" s="321">
        <f>-B5+B39</f>
        <v>0</v>
      </c>
      <c r="C40" s="321">
        <f t="shared" ref="C40:Q40" si="4">+C5-C39</f>
        <v>0</v>
      </c>
      <c r="D40" s="321">
        <f t="shared" si="4"/>
        <v>0</v>
      </c>
      <c r="E40" s="321">
        <f t="shared" si="4"/>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1">
        <f t="shared" si="4"/>
        <v>0</v>
      </c>
      <c r="R40" s="321">
        <f>+R5+R39</f>
        <v>0</v>
      </c>
      <c r="S40" s="3"/>
    </row>
    <row r="41" spans="1:19" x14ac:dyDescent="0.25">
      <c r="A41" s="14"/>
      <c r="B41" s="323"/>
      <c r="C41" s="324"/>
      <c r="D41" s="324"/>
      <c r="E41" s="324"/>
      <c r="F41" s="324"/>
      <c r="G41" s="324"/>
      <c r="H41" s="324"/>
      <c r="I41" s="324"/>
      <c r="J41" s="324"/>
      <c r="K41" s="324"/>
      <c r="L41" s="324"/>
      <c r="M41" s="324"/>
      <c r="N41" s="324"/>
      <c r="O41" s="324"/>
      <c r="P41" s="324"/>
      <c r="Q41" s="323"/>
      <c r="R41" s="323"/>
      <c r="S41" s="3"/>
    </row>
    <row r="42" spans="1:19" ht="26.4" x14ac:dyDescent="0.25">
      <c r="A42" s="386" t="s">
        <v>318</v>
      </c>
      <c r="B42" s="315">
        <f>+'Monthly Spending Plan summary'!B30</f>
        <v>0</v>
      </c>
      <c r="C42" s="315">
        <f>+'Monthly Spending Plan summary'!C30</f>
        <v>0</v>
      </c>
      <c r="D42" s="315">
        <f>+'Monthly Spending Plan summary'!D30</f>
        <v>0</v>
      </c>
      <c r="E42" s="315">
        <f>+'Monthly Spending Plan summary'!E30</f>
        <v>0</v>
      </c>
      <c r="F42" s="315">
        <f>+'Monthly Spending Plan summary'!F30</f>
        <v>0</v>
      </c>
      <c r="G42" s="315">
        <f>+'Monthly Spending Plan summary'!G30</f>
        <v>0</v>
      </c>
      <c r="H42" s="315">
        <f>+'Monthly Spending Plan summary'!H30</f>
        <v>0</v>
      </c>
      <c r="I42" s="315">
        <f>+'Monthly Spending Plan summary'!I30</f>
        <v>0</v>
      </c>
      <c r="J42" s="315">
        <f>+'Monthly Spending Plan summary'!J30</f>
        <v>0</v>
      </c>
      <c r="K42" s="315">
        <f>+'Monthly Spending Plan summary'!K30</f>
        <v>0</v>
      </c>
      <c r="L42" s="315">
        <f>+'Monthly Spending Plan summary'!L30</f>
        <v>0</v>
      </c>
      <c r="M42" s="315">
        <f>+'Monthly Spending Plan summary'!M30</f>
        <v>0</v>
      </c>
      <c r="N42" s="315">
        <f>+'Monthly Spending Plan summary'!N30</f>
        <v>0</v>
      </c>
      <c r="O42" s="315">
        <f>+'Monthly Spending Plan summary'!O30</f>
        <v>0</v>
      </c>
      <c r="P42" s="315">
        <f>+'Monthly Spending Plan summary'!P30</f>
        <v>0</v>
      </c>
      <c r="Q42" s="315">
        <f>+'Monthly Spending Plan summary'!Q30</f>
        <v>0</v>
      </c>
      <c r="R42" s="315">
        <f>+'Monthly Spending Plan summary'!R30</f>
        <v>0</v>
      </c>
      <c r="S42" s="3"/>
    </row>
    <row r="43" spans="1:19" ht="26.4" x14ac:dyDescent="0.25">
      <c r="A43" s="386" t="s">
        <v>314</v>
      </c>
      <c r="B43" s="315">
        <f>+'Actual summary'!B31</f>
        <v>0</v>
      </c>
      <c r="C43" s="315">
        <f>+'Actual summary'!C31</f>
        <v>0</v>
      </c>
      <c r="D43" s="315">
        <f>+'Actual summary'!D31</f>
        <v>0</v>
      </c>
      <c r="E43" s="315">
        <f>+'Actual summary'!E31</f>
        <v>0</v>
      </c>
      <c r="F43" s="315">
        <f>+'Actual summary'!F31</f>
        <v>0</v>
      </c>
      <c r="G43" s="315">
        <f>+'Actual summary'!G31</f>
        <v>0</v>
      </c>
      <c r="H43" s="315">
        <f>+'Actual summary'!H31</f>
        <v>0</v>
      </c>
      <c r="I43" s="315">
        <f>+'Actual summary'!I31</f>
        <v>0</v>
      </c>
      <c r="J43" s="315">
        <f>+'Actual summary'!J31</f>
        <v>0</v>
      </c>
      <c r="K43" s="315">
        <f>+'Actual summary'!K31</f>
        <v>0</v>
      </c>
      <c r="L43" s="315">
        <f>+'Actual summary'!L31</f>
        <v>0</v>
      </c>
      <c r="M43" s="315">
        <f>+'Actual summary'!M31</f>
        <v>0</v>
      </c>
      <c r="N43" s="315">
        <f>+'Actual summary'!N31</f>
        <v>0</v>
      </c>
      <c r="O43" s="315">
        <f>+'Actual summary'!O31</f>
        <v>0</v>
      </c>
      <c r="P43" s="315">
        <f>+'Actual summary'!P31</f>
        <v>0</v>
      </c>
      <c r="Q43" s="315">
        <f>+'Actual summary'!Q31</f>
        <v>0</v>
      </c>
      <c r="R43" s="315">
        <f>+'Actual summary'!R31</f>
        <v>0</v>
      </c>
      <c r="S43" s="3"/>
    </row>
    <row r="44" spans="1:19" ht="26.4" x14ac:dyDescent="0.25">
      <c r="A44" s="386" t="s">
        <v>301</v>
      </c>
      <c r="B44" s="315">
        <f>-B42+B43</f>
        <v>0</v>
      </c>
      <c r="C44" s="315">
        <f t="shared" ref="C44:Q44" si="5">+C42-C43</f>
        <v>0</v>
      </c>
      <c r="D44" s="315">
        <f t="shared" si="5"/>
        <v>0</v>
      </c>
      <c r="E44" s="315">
        <f t="shared" si="5"/>
        <v>0</v>
      </c>
      <c r="F44" s="315">
        <f t="shared" si="5"/>
        <v>0</v>
      </c>
      <c r="G44" s="315">
        <f t="shared" si="5"/>
        <v>0</v>
      </c>
      <c r="H44" s="315">
        <f t="shared" si="5"/>
        <v>0</v>
      </c>
      <c r="I44" s="315">
        <f t="shared" si="5"/>
        <v>0</v>
      </c>
      <c r="J44" s="315">
        <f t="shared" si="5"/>
        <v>0</v>
      </c>
      <c r="K44" s="315">
        <f t="shared" si="5"/>
        <v>0</v>
      </c>
      <c r="L44" s="315">
        <f t="shared" si="5"/>
        <v>0</v>
      </c>
      <c r="M44" s="315">
        <f t="shared" si="5"/>
        <v>0</v>
      </c>
      <c r="N44" s="315">
        <f t="shared" si="5"/>
        <v>0</v>
      </c>
      <c r="O44" s="315">
        <f t="shared" si="5"/>
        <v>0</v>
      </c>
      <c r="P44" s="315">
        <f t="shared" si="5"/>
        <v>0</v>
      </c>
      <c r="Q44" s="315">
        <f t="shared" si="5"/>
        <v>0</v>
      </c>
      <c r="R44" s="315">
        <f>+R42+R43</f>
        <v>0</v>
      </c>
      <c r="S44" s="3"/>
    </row>
    <row r="45" spans="1:19" x14ac:dyDescent="0.25">
      <c r="A45" s="5"/>
      <c r="B45" s="315"/>
      <c r="C45" s="325"/>
      <c r="D45" s="325"/>
      <c r="E45" s="325"/>
      <c r="F45" s="325"/>
      <c r="G45" s="325"/>
      <c r="H45" s="325"/>
      <c r="I45" s="325"/>
      <c r="J45" s="325"/>
      <c r="K45" s="325"/>
      <c r="L45" s="325"/>
      <c r="M45" s="325"/>
      <c r="N45" s="325"/>
      <c r="O45" s="325"/>
      <c r="P45" s="325"/>
      <c r="Q45" s="379"/>
      <c r="R45" s="379"/>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19.5" customHeight="1" x14ac:dyDescent="0.25">
      <c r="A47" s="387" t="s">
        <v>307</v>
      </c>
      <c r="B47" s="326"/>
      <c r="C47" s="380" t="s">
        <v>311</v>
      </c>
      <c r="D47" s="327"/>
      <c r="E47" s="328">
        <f>+B39</f>
        <v>0</v>
      </c>
      <c r="F47" s="322"/>
      <c r="G47" s="380" t="s">
        <v>311</v>
      </c>
      <c r="H47" s="327"/>
      <c r="I47" s="328">
        <f>+Sep!M47</f>
        <v>0</v>
      </c>
      <c r="J47" s="322"/>
      <c r="K47" s="380" t="s">
        <v>311</v>
      </c>
      <c r="L47" s="329"/>
      <c r="M47" s="328">
        <f>+B43</f>
        <v>0</v>
      </c>
      <c r="N47" s="322"/>
      <c r="O47" s="322"/>
      <c r="P47" s="322"/>
      <c r="Q47" s="322"/>
      <c r="R47" s="3"/>
      <c r="S47" s="3"/>
    </row>
    <row r="48" spans="1:19" ht="19.5" customHeight="1" x14ac:dyDescent="0.3">
      <c r="A48" s="387" t="s">
        <v>308</v>
      </c>
      <c r="B48" s="326"/>
      <c r="C48" s="381" t="s">
        <v>309</v>
      </c>
      <c r="D48" s="322"/>
      <c r="E48" s="331">
        <f>+Q39</f>
        <v>0</v>
      </c>
      <c r="F48" s="330" t="s">
        <v>21</v>
      </c>
      <c r="G48" s="381" t="s">
        <v>309</v>
      </c>
      <c r="H48" s="322"/>
      <c r="I48" s="331">
        <f>+Sep!M48</f>
        <v>0</v>
      </c>
      <c r="J48" s="330" t="s">
        <v>20</v>
      </c>
      <c r="K48" s="381" t="s">
        <v>309</v>
      </c>
      <c r="L48" s="321"/>
      <c r="M48" s="331">
        <f>+Q43</f>
        <v>0</v>
      </c>
      <c r="N48" s="322"/>
      <c r="O48" s="322"/>
      <c r="P48" s="322"/>
      <c r="Q48" s="322"/>
      <c r="R48" s="3"/>
      <c r="S48" s="3"/>
    </row>
    <row r="49" spans="1:19" ht="19.5"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2"/>
      <c r="R49" s="3"/>
      <c r="S49" s="3"/>
    </row>
    <row r="50" spans="1:19" x14ac:dyDescent="0.25">
      <c r="A50" s="5"/>
      <c r="B50" s="5"/>
      <c r="C50" s="3"/>
      <c r="D50" s="3"/>
      <c r="E50" s="3"/>
      <c r="F50" s="3"/>
      <c r="G50" s="3"/>
      <c r="H50" s="3"/>
      <c r="I50" s="3"/>
      <c r="J50" s="3"/>
      <c r="K50" s="3"/>
      <c r="L50" s="3"/>
      <c r="M50" s="3"/>
      <c r="N50" s="3"/>
      <c r="O50" s="3"/>
      <c r="P50" s="3"/>
      <c r="Q50" s="3"/>
      <c r="R50" s="3"/>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25" right="0.24" top="0.59" bottom="0.56999999999999995" header="0.3" footer="0.18"/>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in="1" max="4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52"/>
  <sheetViews>
    <sheetView zoomScale="75" zoomScaleNormal="75" workbookViewId="0">
      <pane xSplit="1" ySplit="4" topLeftCell="B5" activePane="bottomRight" state="frozen"/>
      <selection pane="topRight" activeCell="B1" sqref="B1"/>
      <selection pane="bottomLeft" activeCell="A4" sqref="A4"/>
      <selection pane="bottomRight" activeCell="B7" sqref="B7"/>
    </sheetView>
  </sheetViews>
  <sheetFormatPr defaultRowHeight="13.2" x14ac:dyDescent="0.25"/>
  <cols>
    <col min="1" max="1" width="14" style="2" customWidth="1"/>
    <col min="2" max="2" width="16.33203125" customWidth="1"/>
    <col min="3" max="9" width="14.88671875" customWidth="1"/>
    <col min="10" max="10" width="11.88671875" customWidth="1"/>
    <col min="11" max="12" width="12.5546875" customWidth="1"/>
    <col min="13" max="13" width="18.6640625" customWidth="1"/>
    <col min="14" max="14" width="13.5546875" customWidth="1"/>
    <col min="15" max="15" width="10.88671875" customWidth="1"/>
    <col min="16" max="16" width="14.5546875" customWidth="1"/>
    <col min="17" max="18" width="12.77734375" style="2" customWidth="1"/>
  </cols>
  <sheetData>
    <row r="1" spans="1:19" ht="30" x14ac:dyDescent="0.5">
      <c r="B1" s="519" t="s">
        <v>299</v>
      </c>
      <c r="C1" s="519"/>
      <c r="D1" s="519"/>
      <c r="E1" s="519"/>
      <c r="F1" s="519"/>
      <c r="G1" s="519"/>
      <c r="H1" s="519"/>
      <c r="I1" s="519"/>
      <c r="J1" s="519"/>
      <c r="K1" s="519"/>
      <c r="L1" s="519"/>
      <c r="M1" s="519"/>
      <c r="N1" s="519"/>
      <c r="O1" s="519"/>
      <c r="P1" s="519"/>
    </row>
    <row r="2" spans="1:19" s="14" customFormat="1" ht="17.399999999999999" x14ac:dyDescent="0.3">
      <c r="A2" s="12" t="s">
        <v>1</v>
      </c>
      <c r="B2" s="12" t="s">
        <v>7</v>
      </c>
      <c r="C2" s="12" t="s">
        <v>3</v>
      </c>
      <c r="D2" s="12">
        <f>'Monthly Spending Plan summary'!F2</f>
        <v>2024</v>
      </c>
      <c r="E2" s="371"/>
      <c r="R2" s="372" t="s">
        <v>304</v>
      </c>
    </row>
    <row r="3" spans="1:19" s="5" customFormat="1" x14ac:dyDescent="0.25">
      <c r="Q3" s="372" t="s">
        <v>302</v>
      </c>
      <c r="R3" s="372" t="s">
        <v>306</v>
      </c>
    </row>
    <row r="4" spans="1:19" s="5" customFormat="1" ht="13.8" thickBot="1" x14ac:dyDescent="0.3">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7" thickBot="1" x14ac:dyDescent="0.3">
      <c r="A5" s="386" t="s">
        <v>300</v>
      </c>
      <c r="B5" s="315">
        <f>+'Monthly Spending Plan summary'!B16</f>
        <v>0</v>
      </c>
      <c r="C5" s="315">
        <f>+'Monthly Spending Plan summary'!C16</f>
        <v>0</v>
      </c>
      <c r="D5" s="315">
        <f>+'Monthly Spending Plan summary'!D16</f>
        <v>0</v>
      </c>
      <c r="E5" s="315">
        <f>+'Monthly Spending Plan summary'!E16</f>
        <v>0</v>
      </c>
      <c r="F5" s="315">
        <f>+'Monthly Spending Plan summary'!F16</f>
        <v>0</v>
      </c>
      <c r="G5" s="315">
        <f>+'Monthly Spending Plan summary'!G16</f>
        <v>0</v>
      </c>
      <c r="H5" s="315">
        <f>+'Monthly Spending Plan summary'!H16</f>
        <v>0</v>
      </c>
      <c r="I5" s="315">
        <f>+'Monthly Spending Plan summary'!I16</f>
        <v>0</v>
      </c>
      <c r="J5" s="315">
        <f>+'Monthly Spending Plan summary'!J16</f>
        <v>0</v>
      </c>
      <c r="K5" s="315">
        <f>+'Monthly Spending Plan summary'!K16</f>
        <v>0</v>
      </c>
      <c r="L5" s="315">
        <f>+'Monthly Spending Plan summary'!L16</f>
        <v>0</v>
      </c>
      <c r="M5" s="315">
        <f>+'Monthly Spending Plan summary'!M16</f>
        <v>0</v>
      </c>
      <c r="N5" s="315">
        <f>+'Monthly Spending Plan summary'!N16</f>
        <v>0</v>
      </c>
      <c r="O5" s="315">
        <f>+'Monthly Spending Plan summary'!O16</f>
        <v>0</v>
      </c>
      <c r="P5" s="315">
        <f>+'Monthly Spending Plan summary'!P16</f>
        <v>0</v>
      </c>
      <c r="Q5" s="315">
        <f>SUM(C5:P5)</f>
        <v>0</v>
      </c>
      <c r="R5" s="396">
        <f>+B5-Q5</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20.25" customHeight="1" x14ac:dyDescent="0.25">
      <c r="A7" s="5">
        <v>1</v>
      </c>
      <c r="B7" s="319"/>
      <c r="C7" s="319"/>
      <c r="D7" s="319"/>
      <c r="E7" s="319"/>
      <c r="F7" s="319"/>
      <c r="G7" s="319"/>
      <c r="H7" s="319"/>
      <c r="I7" s="319"/>
      <c r="J7" s="319"/>
      <c r="K7" s="319"/>
      <c r="L7" s="319"/>
      <c r="M7" s="319"/>
      <c r="N7" s="319"/>
      <c r="O7" s="319"/>
      <c r="P7" s="319"/>
      <c r="Q7" s="376">
        <f t="shared" ref="Q7:Q39" si="0">SUM(C7:P7)</f>
        <v>0</v>
      </c>
      <c r="R7" s="376">
        <f>+B7-Q7</f>
        <v>0</v>
      </c>
      <c r="S7" s="3"/>
    </row>
    <row r="8" spans="1:19" ht="20.25" customHeight="1" x14ac:dyDescent="0.25">
      <c r="A8" s="5">
        <v>2</v>
      </c>
      <c r="B8" s="319"/>
      <c r="C8" s="319"/>
      <c r="D8" s="319"/>
      <c r="E8" s="319"/>
      <c r="F8" s="319"/>
      <c r="G8" s="319"/>
      <c r="H8" s="319"/>
      <c r="I8" s="319"/>
      <c r="J8" s="319"/>
      <c r="K8" s="319"/>
      <c r="L8" s="319"/>
      <c r="M8" s="319"/>
      <c r="N8" s="319"/>
      <c r="O8" s="319"/>
      <c r="P8" s="319"/>
      <c r="Q8" s="376">
        <f t="shared" si="0"/>
        <v>0</v>
      </c>
      <c r="R8" s="376">
        <f t="shared" ref="R8:R38" si="1">+B8-Q8</f>
        <v>0</v>
      </c>
      <c r="S8" s="3"/>
    </row>
    <row r="9" spans="1:19" ht="20.25" customHeight="1" x14ac:dyDescent="0.25">
      <c r="A9" s="5">
        <v>3</v>
      </c>
      <c r="B9" s="319"/>
      <c r="C9" s="319"/>
      <c r="D9" s="319"/>
      <c r="E9" s="319"/>
      <c r="F9" s="319"/>
      <c r="G9" s="319"/>
      <c r="H9" s="319"/>
      <c r="I9" s="319"/>
      <c r="J9" s="319"/>
      <c r="K9" s="319"/>
      <c r="L9" s="319"/>
      <c r="M9" s="319"/>
      <c r="N9" s="319"/>
      <c r="O9" s="319"/>
      <c r="P9" s="319"/>
      <c r="Q9" s="376">
        <f t="shared" si="0"/>
        <v>0</v>
      </c>
      <c r="R9" s="376">
        <f t="shared" si="1"/>
        <v>0</v>
      </c>
      <c r="S9" s="3"/>
    </row>
    <row r="10" spans="1:19" ht="20.25" customHeight="1" x14ac:dyDescent="0.25">
      <c r="A10" s="5">
        <v>4</v>
      </c>
      <c r="B10" s="319"/>
      <c r="C10" s="319"/>
      <c r="D10" s="319"/>
      <c r="E10" s="319"/>
      <c r="F10" s="319"/>
      <c r="G10" s="319"/>
      <c r="H10" s="319"/>
      <c r="I10" s="319"/>
      <c r="J10" s="319"/>
      <c r="K10" s="319"/>
      <c r="L10" s="319"/>
      <c r="M10" s="319"/>
      <c r="N10" s="319"/>
      <c r="O10" s="319"/>
      <c r="P10" s="319"/>
      <c r="Q10" s="376">
        <f t="shared" si="0"/>
        <v>0</v>
      </c>
      <c r="R10" s="376">
        <f t="shared" si="1"/>
        <v>0</v>
      </c>
      <c r="S10" s="3"/>
    </row>
    <row r="11" spans="1:19" ht="20.25" customHeight="1" x14ac:dyDescent="0.25">
      <c r="A11" s="5">
        <v>5</v>
      </c>
      <c r="B11" s="319"/>
      <c r="C11" s="319"/>
      <c r="D11" s="319"/>
      <c r="E11" s="319"/>
      <c r="F11" s="319"/>
      <c r="G11" s="319"/>
      <c r="H11" s="319"/>
      <c r="I11" s="319"/>
      <c r="J11" s="319"/>
      <c r="K11" s="319"/>
      <c r="L11" s="319"/>
      <c r="M11" s="319"/>
      <c r="N11" s="319"/>
      <c r="O11" s="319"/>
      <c r="P11" s="319"/>
      <c r="Q11" s="376">
        <f t="shared" si="0"/>
        <v>0</v>
      </c>
      <c r="R11" s="376">
        <f t="shared" si="1"/>
        <v>0</v>
      </c>
      <c r="S11" s="3"/>
    </row>
    <row r="12" spans="1:19" ht="20.25" customHeight="1" x14ac:dyDescent="0.25">
      <c r="A12" s="5">
        <v>6</v>
      </c>
      <c r="B12" s="319"/>
      <c r="C12" s="319"/>
      <c r="D12" s="319"/>
      <c r="E12" s="319"/>
      <c r="F12" s="319"/>
      <c r="G12" s="319"/>
      <c r="H12" s="319"/>
      <c r="I12" s="319"/>
      <c r="J12" s="319"/>
      <c r="K12" s="319"/>
      <c r="L12" s="319"/>
      <c r="M12" s="319"/>
      <c r="N12" s="319"/>
      <c r="O12" s="319"/>
      <c r="P12" s="319"/>
      <c r="Q12" s="376">
        <f t="shared" si="0"/>
        <v>0</v>
      </c>
      <c r="R12" s="376">
        <f t="shared" si="1"/>
        <v>0</v>
      </c>
      <c r="S12" s="3"/>
    </row>
    <row r="13" spans="1:19" ht="20.25" customHeight="1" x14ac:dyDescent="0.25">
      <c r="A13" s="5">
        <v>7</v>
      </c>
      <c r="B13" s="319"/>
      <c r="C13" s="319"/>
      <c r="D13" s="319"/>
      <c r="E13" s="319"/>
      <c r="F13" s="319"/>
      <c r="G13" s="319"/>
      <c r="H13" s="319"/>
      <c r="I13" s="319"/>
      <c r="J13" s="319"/>
      <c r="K13" s="319"/>
      <c r="L13" s="319"/>
      <c r="M13" s="319"/>
      <c r="N13" s="319"/>
      <c r="O13" s="319"/>
      <c r="P13" s="319"/>
      <c r="Q13" s="376">
        <f t="shared" si="0"/>
        <v>0</v>
      </c>
      <c r="R13" s="376">
        <f t="shared" si="1"/>
        <v>0</v>
      </c>
      <c r="S13" s="3"/>
    </row>
    <row r="14" spans="1:19" ht="20.25" customHeight="1" x14ac:dyDescent="0.25">
      <c r="A14" s="5">
        <v>8</v>
      </c>
      <c r="B14" s="319"/>
      <c r="C14" s="319"/>
      <c r="D14" s="319"/>
      <c r="E14" s="319"/>
      <c r="F14" s="319"/>
      <c r="G14" s="319"/>
      <c r="H14" s="319"/>
      <c r="I14" s="319"/>
      <c r="J14" s="319"/>
      <c r="K14" s="319"/>
      <c r="L14" s="319"/>
      <c r="M14" s="319"/>
      <c r="N14" s="319"/>
      <c r="O14" s="319"/>
      <c r="P14" s="319"/>
      <c r="Q14" s="376">
        <f t="shared" si="0"/>
        <v>0</v>
      </c>
      <c r="R14" s="376">
        <f t="shared" si="1"/>
        <v>0</v>
      </c>
      <c r="S14" s="3"/>
    </row>
    <row r="15" spans="1:19" ht="20.25" customHeight="1" x14ac:dyDescent="0.25">
      <c r="A15" s="5">
        <v>9</v>
      </c>
      <c r="B15" s="319"/>
      <c r="C15" s="319"/>
      <c r="D15" s="319"/>
      <c r="E15" s="319"/>
      <c r="F15" s="319"/>
      <c r="G15" s="319"/>
      <c r="H15" s="319"/>
      <c r="I15" s="319"/>
      <c r="J15" s="319"/>
      <c r="K15" s="319"/>
      <c r="L15" s="319"/>
      <c r="M15" s="319"/>
      <c r="N15" s="319"/>
      <c r="O15" s="319"/>
      <c r="P15" s="319"/>
      <c r="Q15" s="376">
        <f t="shared" si="0"/>
        <v>0</v>
      </c>
      <c r="R15" s="376">
        <f t="shared" si="1"/>
        <v>0</v>
      </c>
      <c r="S15" s="3"/>
    </row>
    <row r="16" spans="1:19" ht="20.25" customHeight="1" x14ac:dyDescent="0.25">
      <c r="A16" s="5">
        <v>10</v>
      </c>
      <c r="B16" s="319"/>
      <c r="C16" s="319"/>
      <c r="D16" s="319"/>
      <c r="E16" s="319"/>
      <c r="F16" s="319"/>
      <c r="G16" s="319"/>
      <c r="H16" s="319"/>
      <c r="I16" s="319"/>
      <c r="J16" s="319"/>
      <c r="K16" s="319"/>
      <c r="L16" s="319"/>
      <c r="M16" s="319"/>
      <c r="N16" s="319"/>
      <c r="O16" s="319"/>
      <c r="P16" s="319"/>
      <c r="Q16" s="376">
        <f t="shared" si="0"/>
        <v>0</v>
      </c>
      <c r="R16" s="376">
        <f t="shared" si="1"/>
        <v>0</v>
      </c>
      <c r="S16" s="3"/>
    </row>
    <row r="17" spans="1:20" ht="20.25" customHeight="1" x14ac:dyDescent="0.25">
      <c r="A17" s="5">
        <v>11</v>
      </c>
      <c r="B17" s="319"/>
      <c r="C17" s="319"/>
      <c r="D17" s="319"/>
      <c r="E17" s="319"/>
      <c r="F17" s="319"/>
      <c r="G17" s="319"/>
      <c r="H17" s="319"/>
      <c r="I17" s="319"/>
      <c r="J17" s="319"/>
      <c r="K17" s="319"/>
      <c r="L17" s="319"/>
      <c r="M17" s="319"/>
      <c r="N17" s="319"/>
      <c r="O17" s="319"/>
      <c r="P17" s="319"/>
      <c r="Q17" s="376">
        <f t="shared" si="0"/>
        <v>0</v>
      </c>
      <c r="R17" s="376">
        <f t="shared" si="1"/>
        <v>0</v>
      </c>
      <c r="S17" s="3"/>
    </row>
    <row r="18" spans="1:20" ht="20.25" customHeight="1" x14ac:dyDescent="0.25">
      <c r="A18" s="5">
        <v>12</v>
      </c>
      <c r="B18" s="319"/>
      <c r="C18" s="319"/>
      <c r="D18" s="319"/>
      <c r="E18" s="319"/>
      <c r="F18" s="319"/>
      <c r="G18" s="319"/>
      <c r="H18" s="319"/>
      <c r="I18" s="319"/>
      <c r="J18" s="319"/>
      <c r="K18" s="319"/>
      <c r="L18" s="319"/>
      <c r="M18" s="319"/>
      <c r="N18" s="319"/>
      <c r="O18" s="319"/>
      <c r="P18" s="319"/>
      <c r="Q18" s="376">
        <f t="shared" si="0"/>
        <v>0</v>
      </c>
      <c r="R18" s="376">
        <f t="shared" si="1"/>
        <v>0</v>
      </c>
      <c r="S18" s="3"/>
    </row>
    <row r="19" spans="1:20" ht="20.25" customHeight="1" x14ac:dyDescent="0.25">
      <c r="A19" s="5">
        <v>13</v>
      </c>
      <c r="B19" s="319"/>
      <c r="C19" s="319"/>
      <c r="D19" s="319"/>
      <c r="E19" s="319"/>
      <c r="F19" s="319"/>
      <c r="G19" s="319"/>
      <c r="H19" s="319"/>
      <c r="I19" s="319"/>
      <c r="J19" s="319"/>
      <c r="K19" s="319"/>
      <c r="L19" s="319"/>
      <c r="M19" s="319"/>
      <c r="N19" s="319"/>
      <c r="O19" s="319"/>
      <c r="P19" s="319"/>
      <c r="Q19" s="376">
        <f t="shared" si="0"/>
        <v>0</v>
      </c>
      <c r="R19" s="376">
        <f t="shared" si="1"/>
        <v>0</v>
      </c>
      <c r="S19" s="3"/>
    </row>
    <row r="20" spans="1:20" ht="20.25" customHeight="1" x14ac:dyDescent="0.25">
      <c r="A20" s="5">
        <v>14</v>
      </c>
      <c r="B20" s="319"/>
      <c r="C20" s="319"/>
      <c r="D20" s="319"/>
      <c r="E20" s="319"/>
      <c r="F20" s="319"/>
      <c r="G20" s="319"/>
      <c r="H20" s="319"/>
      <c r="I20" s="319"/>
      <c r="J20" s="319"/>
      <c r="K20" s="319"/>
      <c r="L20" s="319"/>
      <c r="M20" s="319"/>
      <c r="N20" s="319"/>
      <c r="O20" s="319"/>
      <c r="P20" s="319"/>
      <c r="Q20" s="376">
        <f t="shared" si="0"/>
        <v>0</v>
      </c>
      <c r="R20" s="376">
        <f t="shared" si="1"/>
        <v>0</v>
      </c>
      <c r="S20" s="3"/>
    </row>
    <row r="21" spans="1:20" ht="20.25" customHeight="1" x14ac:dyDescent="0.25">
      <c r="A21" s="249">
        <v>15</v>
      </c>
      <c r="B21" s="319"/>
      <c r="C21" s="319"/>
      <c r="D21" s="319"/>
      <c r="E21" s="319"/>
      <c r="F21" s="319"/>
      <c r="G21" s="319"/>
      <c r="H21" s="319"/>
      <c r="I21" s="319"/>
      <c r="J21" s="319"/>
      <c r="K21" s="319"/>
      <c r="L21" s="319"/>
      <c r="M21" s="319"/>
      <c r="N21" s="319"/>
      <c r="O21" s="319"/>
      <c r="P21" s="319"/>
      <c r="Q21" s="376">
        <f t="shared" si="0"/>
        <v>0</v>
      </c>
      <c r="R21" s="376">
        <f t="shared" si="1"/>
        <v>0</v>
      </c>
      <c r="S21" s="3"/>
    </row>
    <row r="22" spans="1:20" s="4" customFormat="1" ht="26.4" x14ac:dyDescent="0.25">
      <c r="A22" s="373" t="s">
        <v>315</v>
      </c>
      <c r="B22" s="320">
        <f t="shared" ref="B22:P22" si="2">SUM(B7:B21)</f>
        <v>0</v>
      </c>
      <c r="C22" s="320">
        <f t="shared" si="2"/>
        <v>0</v>
      </c>
      <c r="D22" s="320">
        <f t="shared" si="2"/>
        <v>0</v>
      </c>
      <c r="E22" s="320">
        <f t="shared" si="2"/>
        <v>0</v>
      </c>
      <c r="F22" s="320">
        <f t="shared" si="2"/>
        <v>0</v>
      </c>
      <c r="G22" s="320">
        <f t="shared" si="2"/>
        <v>0</v>
      </c>
      <c r="H22" s="320">
        <f t="shared" si="2"/>
        <v>0</v>
      </c>
      <c r="I22" s="320">
        <f t="shared" si="2"/>
        <v>0</v>
      </c>
      <c r="J22" s="320">
        <f t="shared" si="2"/>
        <v>0</v>
      </c>
      <c r="K22" s="320">
        <f t="shared" si="2"/>
        <v>0</v>
      </c>
      <c r="L22" s="320">
        <f t="shared" si="2"/>
        <v>0</v>
      </c>
      <c r="M22" s="320">
        <f t="shared" si="2"/>
        <v>0</v>
      </c>
      <c r="N22" s="320">
        <f t="shared" si="2"/>
        <v>0</v>
      </c>
      <c r="O22" s="320">
        <f t="shared" si="2"/>
        <v>0</v>
      </c>
      <c r="P22" s="320">
        <f t="shared" si="2"/>
        <v>0</v>
      </c>
      <c r="Q22" s="400">
        <f t="shared" si="0"/>
        <v>0</v>
      </c>
      <c r="R22" s="376">
        <f t="shared" si="1"/>
        <v>0</v>
      </c>
      <c r="S22" s="13"/>
      <c r="T22"/>
    </row>
    <row r="23" spans="1:20" ht="20.25" customHeight="1" x14ac:dyDescent="0.25">
      <c r="A23" s="5">
        <v>16</v>
      </c>
      <c r="B23" s="319"/>
      <c r="C23" s="319"/>
      <c r="D23" s="319"/>
      <c r="E23" s="319"/>
      <c r="F23" s="319"/>
      <c r="G23" s="319"/>
      <c r="H23" s="319"/>
      <c r="I23" s="319"/>
      <c r="J23" s="319"/>
      <c r="K23" s="319"/>
      <c r="L23" s="319"/>
      <c r="M23" s="319"/>
      <c r="N23" s="319"/>
      <c r="O23" s="319"/>
      <c r="P23" s="319"/>
      <c r="Q23" s="376">
        <f t="shared" si="0"/>
        <v>0</v>
      </c>
      <c r="R23" s="376">
        <f t="shared" si="1"/>
        <v>0</v>
      </c>
      <c r="S23" s="3"/>
    </row>
    <row r="24" spans="1:20" ht="20.25" customHeight="1" x14ac:dyDescent="0.25">
      <c r="A24" s="5">
        <v>17</v>
      </c>
      <c r="B24" s="319"/>
      <c r="C24" s="319"/>
      <c r="D24" s="319"/>
      <c r="E24" s="319"/>
      <c r="F24" s="319"/>
      <c r="G24" s="319"/>
      <c r="H24" s="319"/>
      <c r="I24" s="319"/>
      <c r="J24" s="319"/>
      <c r="K24" s="319"/>
      <c r="L24" s="319"/>
      <c r="M24" s="319"/>
      <c r="N24" s="319"/>
      <c r="O24" s="319"/>
      <c r="P24" s="319"/>
      <c r="Q24" s="376">
        <f t="shared" si="0"/>
        <v>0</v>
      </c>
      <c r="R24" s="376">
        <f t="shared" si="1"/>
        <v>0</v>
      </c>
      <c r="S24" s="3"/>
    </row>
    <row r="25" spans="1:20" ht="20.25" customHeight="1" x14ac:dyDescent="0.25">
      <c r="A25" s="5">
        <v>18</v>
      </c>
      <c r="B25" s="319"/>
      <c r="C25" s="319"/>
      <c r="D25" s="319"/>
      <c r="E25" s="319"/>
      <c r="F25" s="319"/>
      <c r="G25" s="319"/>
      <c r="H25" s="319"/>
      <c r="I25" s="319"/>
      <c r="J25" s="319"/>
      <c r="K25" s="319"/>
      <c r="L25" s="319"/>
      <c r="M25" s="319"/>
      <c r="N25" s="319"/>
      <c r="O25" s="319"/>
      <c r="P25" s="319"/>
      <c r="Q25" s="376">
        <f t="shared" si="0"/>
        <v>0</v>
      </c>
      <c r="R25" s="376">
        <f t="shared" si="1"/>
        <v>0</v>
      </c>
      <c r="S25" s="3"/>
    </row>
    <row r="26" spans="1:20" ht="20.25" customHeight="1" x14ac:dyDescent="0.25">
      <c r="A26" s="5">
        <v>19</v>
      </c>
      <c r="B26" s="319"/>
      <c r="C26" s="319"/>
      <c r="D26" s="319"/>
      <c r="E26" s="319"/>
      <c r="F26" s="319"/>
      <c r="G26" s="319"/>
      <c r="H26" s="319"/>
      <c r="I26" s="319"/>
      <c r="J26" s="319"/>
      <c r="K26" s="319"/>
      <c r="L26" s="319"/>
      <c r="M26" s="319"/>
      <c r="N26" s="319"/>
      <c r="O26" s="319"/>
      <c r="P26" s="319"/>
      <c r="Q26" s="376">
        <f t="shared" si="0"/>
        <v>0</v>
      </c>
      <c r="R26" s="376">
        <f t="shared" si="1"/>
        <v>0</v>
      </c>
      <c r="S26" s="3"/>
    </row>
    <row r="27" spans="1:20" ht="20.25" customHeight="1" x14ac:dyDescent="0.25">
      <c r="A27" s="5">
        <v>20</v>
      </c>
      <c r="B27" s="319"/>
      <c r="C27" s="319"/>
      <c r="D27" s="319"/>
      <c r="E27" s="319"/>
      <c r="F27" s="319"/>
      <c r="G27" s="319"/>
      <c r="H27" s="319"/>
      <c r="I27" s="319"/>
      <c r="J27" s="319"/>
      <c r="K27" s="319"/>
      <c r="L27" s="319"/>
      <c r="M27" s="319"/>
      <c r="N27" s="319"/>
      <c r="O27" s="319"/>
      <c r="P27" s="319"/>
      <c r="Q27" s="376">
        <f t="shared" si="0"/>
        <v>0</v>
      </c>
      <c r="R27" s="376">
        <f t="shared" si="1"/>
        <v>0</v>
      </c>
      <c r="S27" s="3"/>
    </row>
    <row r="28" spans="1:20" ht="20.25" customHeight="1" x14ac:dyDescent="0.25">
      <c r="A28" s="5">
        <v>21</v>
      </c>
      <c r="B28" s="319"/>
      <c r="C28" s="319"/>
      <c r="D28" s="319"/>
      <c r="E28" s="319"/>
      <c r="F28" s="319"/>
      <c r="G28" s="319"/>
      <c r="H28" s="319"/>
      <c r="I28" s="319"/>
      <c r="J28" s="319"/>
      <c r="K28" s="319"/>
      <c r="L28" s="319"/>
      <c r="M28" s="319"/>
      <c r="N28" s="319"/>
      <c r="O28" s="319"/>
      <c r="P28" s="319"/>
      <c r="Q28" s="376">
        <f t="shared" si="0"/>
        <v>0</v>
      </c>
      <c r="R28" s="376">
        <f t="shared" si="1"/>
        <v>0</v>
      </c>
      <c r="S28" s="3"/>
    </row>
    <row r="29" spans="1:20" ht="20.25" customHeight="1" x14ac:dyDescent="0.25">
      <c r="A29" s="5">
        <v>22</v>
      </c>
      <c r="B29" s="319"/>
      <c r="C29" s="319"/>
      <c r="D29" s="319"/>
      <c r="E29" s="319"/>
      <c r="F29" s="319"/>
      <c r="G29" s="319"/>
      <c r="H29" s="319"/>
      <c r="I29" s="319"/>
      <c r="J29" s="319"/>
      <c r="K29" s="319"/>
      <c r="L29" s="319"/>
      <c r="M29" s="319"/>
      <c r="N29" s="319"/>
      <c r="O29" s="319"/>
      <c r="P29" s="319"/>
      <c r="Q29" s="376">
        <f t="shared" si="0"/>
        <v>0</v>
      </c>
      <c r="R29" s="376">
        <f t="shared" si="1"/>
        <v>0</v>
      </c>
      <c r="S29" s="3"/>
    </row>
    <row r="30" spans="1:20" ht="20.25" customHeight="1" x14ac:dyDescent="0.25">
      <c r="A30" s="5">
        <v>23</v>
      </c>
      <c r="B30" s="319"/>
      <c r="C30" s="319"/>
      <c r="D30" s="319"/>
      <c r="E30" s="319"/>
      <c r="F30" s="319"/>
      <c r="G30" s="319"/>
      <c r="H30" s="319"/>
      <c r="I30" s="319"/>
      <c r="J30" s="319"/>
      <c r="K30" s="319"/>
      <c r="L30" s="319"/>
      <c r="M30" s="319"/>
      <c r="N30" s="319"/>
      <c r="O30" s="319"/>
      <c r="P30" s="319"/>
      <c r="Q30" s="376">
        <f t="shared" si="0"/>
        <v>0</v>
      </c>
      <c r="R30" s="376">
        <f t="shared" si="1"/>
        <v>0</v>
      </c>
      <c r="S30" s="3"/>
    </row>
    <row r="31" spans="1:20" ht="20.25" customHeight="1" x14ac:dyDescent="0.25">
      <c r="A31" s="5">
        <v>24</v>
      </c>
      <c r="B31" s="319"/>
      <c r="C31" s="319"/>
      <c r="D31" s="319"/>
      <c r="E31" s="319"/>
      <c r="F31" s="319"/>
      <c r="G31" s="319"/>
      <c r="H31" s="319"/>
      <c r="I31" s="319"/>
      <c r="J31" s="319"/>
      <c r="K31" s="319"/>
      <c r="L31" s="319"/>
      <c r="M31" s="319"/>
      <c r="N31" s="319"/>
      <c r="O31" s="319"/>
      <c r="P31" s="319"/>
      <c r="Q31" s="376">
        <f t="shared" si="0"/>
        <v>0</v>
      </c>
      <c r="R31" s="376">
        <f t="shared" si="1"/>
        <v>0</v>
      </c>
      <c r="S31" s="3"/>
    </row>
    <row r="32" spans="1:20" ht="20.25" customHeight="1" x14ac:dyDescent="0.25">
      <c r="A32" s="5">
        <v>25</v>
      </c>
      <c r="B32" s="319"/>
      <c r="C32" s="319"/>
      <c r="D32" s="319"/>
      <c r="E32" s="319"/>
      <c r="F32" s="319"/>
      <c r="G32" s="319"/>
      <c r="H32" s="319"/>
      <c r="I32" s="319"/>
      <c r="J32" s="319"/>
      <c r="K32" s="319"/>
      <c r="L32" s="319"/>
      <c r="M32" s="319"/>
      <c r="N32" s="319"/>
      <c r="O32" s="319"/>
      <c r="P32" s="319"/>
      <c r="Q32" s="376">
        <f t="shared" si="0"/>
        <v>0</v>
      </c>
      <c r="R32" s="376">
        <f t="shared" si="1"/>
        <v>0</v>
      </c>
      <c r="S32" s="3"/>
    </row>
    <row r="33" spans="1:19" ht="20.25" customHeight="1" x14ac:dyDescent="0.25">
      <c r="A33" s="5">
        <v>26</v>
      </c>
      <c r="B33" s="319"/>
      <c r="C33" s="319"/>
      <c r="D33" s="319"/>
      <c r="E33" s="319"/>
      <c r="F33" s="319"/>
      <c r="G33" s="319"/>
      <c r="H33" s="319"/>
      <c r="I33" s="319"/>
      <c r="J33" s="319"/>
      <c r="K33" s="319"/>
      <c r="L33" s="319"/>
      <c r="M33" s="319"/>
      <c r="N33" s="319"/>
      <c r="O33" s="319"/>
      <c r="P33" s="319"/>
      <c r="Q33" s="376">
        <f t="shared" si="0"/>
        <v>0</v>
      </c>
      <c r="R33" s="376">
        <f t="shared" si="1"/>
        <v>0</v>
      </c>
      <c r="S33" s="3"/>
    </row>
    <row r="34" spans="1:19" ht="20.25" customHeight="1" x14ac:dyDescent="0.25">
      <c r="A34" s="5">
        <v>27</v>
      </c>
      <c r="B34" s="319"/>
      <c r="C34" s="319"/>
      <c r="D34" s="319"/>
      <c r="E34" s="319"/>
      <c r="F34" s="319"/>
      <c r="G34" s="319"/>
      <c r="H34" s="319"/>
      <c r="I34" s="319"/>
      <c r="J34" s="319"/>
      <c r="K34" s="319"/>
      <c r="L34" s="319"/>
      <c r="M34" s="319"/>
      <c r="N34" s="319"/>
      <c r="O34" s="319"/>
      <c r="P34" s="319"/>
      <c r="Q34" s="376">
        <f t="shared" si="0"/>
        <v>0</v>
      </c>
      <c r="R34" s="376">
        <f t="shared" si="1"/>
        <v>0</v>
      </c>
      <c r="S34" s="3"/>
    </row>
    <row r="35" spans="1:19" ht="20.25" customHeight="1" x14ac:dyDescent="0.25">
      <c r="A35" s="5">
        <v>28</v>
      </c>
      <c r="B35" s="319"/>
      <c r="C35" s="319"/>
      <c r="D35" s="319"/>
      <c r="E35" s="319"/>
      <c r="F35" s="319"/>
      <c r="G35" s="319"/>
      <c r="H35" s="319"/>
      <c r="I35" s="319"/>
      <c r="J35" s="319"/>
      <c r="K35" s="319"/>
      <c r="L35" s="319"/>
      <c r="M35" s="319"/>
      <c r="N35" s="319"/>
      <c r="O35" s="319"/>
      <c r="P35" s="319"/>
      <c r="Q35" s="376">
        <f t="shared" si="0"/>
        <v>0</v>
      </c>
      <c r="R35" s="376">
        <f t="shared" si="1"/>
        <v>0</v>
      </c>
      <c r="S35" s="3"/>
    </row>
    <row r="36" spans="1:19" ht="20.25" customHeight="1" x14ac:dyDescent="0.25">
      <c r="A36" s="5">
        <v>29</v>
      </c>
      <c r="B36" s="319"/>
      <c r="C36" s="319"/>
      <c r="D36" s="319"/>
      <c r="E36" s="319"/>
      <c r="F36" s="319"/>
      <c r="G36" s="319"/>
      <c r="H36" s="319"/>
      <c r="I36" s="319"/>
      <c r="J36" s="319"/>
      <c r="K36" s="319"/>
      <c r="L36" s="319"/>
      <c r="M36" s="319"/>
      <c r="N36" s="319"/>
      <c r="O36" s="319"/>
      <c r="P36" s="319"/>
      <c r="Q36" s="376">
        <f t="shared" si="0"/>
        <v>0</v>
      </c>
      <c r="R36" s="376">
        <f t="shared" si="1"/>
        <v>0</v>
      </c>
      <c r="S36" s="3"/>
    </row>
    <row r="37" spans="1:19" ht="20.25" customHeight="1" x14ac:dyDescent="0.25">
      <c r="A37" s="5">
        <v>30</v>
      </c>
      <c r="B37" s="319"/>
      <c r="C37" s="319"/>
      <c r="D37" s="319"/>
      <c r="E37" s="319"/>
      <c r="F37" s="319"/>
      <c r="G37" s="319"/>
      <c r="H37" s="319"/>
      <c r="I37" s="319"/>
      <c r="J37" s="319"/>
      <c r="K37" s="319"/>
      <c r="L37" s="319"/>
      <c r="M37" s="319"/>
      <c r="N37" s="319"/>
      <c r="O37" s="319"/>
      <c r="P37" s="319"/>
      <c r="Q37" s="376">
        <f t="shared" si="0"/>
        <v>0</v>
      </c>
      <c r="R37" s="376">
        <f t="shared" si="1"/>
        <v>0</v>
      </c>
      <c r="S37" s="3"/>
    </row>
    <row r="38" spans="1:19" ht="20.25" customHeight="1" x14ac:dyDescent="0.25">
      <c r="A38" s="5">
        <v>31</v>
      </c>
      <c r="B38" s="319"/>
      <c r="C38" s="319"/>
      <c r="D38" s="319"/>
      <c r="E38" s="319"/>
      <c r="F38" s="319"/>
      <c r="G38" s="319"/>
      <c r="H38" s="319"/>
      <c r="I38" s="319"/>
      <c r="J38" s="319"/>
      <c r="K38" s="319"/>
      <c r="L38" s="319"/>
      <c r="M38" s="319"/>
      <c r="N38" s="319"/>
      <c r="O38" s="319"/>
      <c r="P38" s="319"/>
      <c r="Q38" s="376">
        <f t="shared" si="0"/>
        <v>0</v>
      </c>
      <c r="R38" s="376">
        <f t="shared" si="1"/>
        <v>0</v>
      </c>
      <c r="S38" s="3"/>
    </row>
    <row r="39" spans="1:19" ht="26.4" x14ac:dyDescent="0.25">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si="0"/>
        <v>0</v>
      </c>
      <c r="R39" s="399">
        <f>+B39-Q39</f>
        <v>0</v>
      </c>
      <c r="S39" s="3"/>
    </row>
    <row r="40" spans="1:19" ht="26.4" x14ac:dyDescent="0.25">
      <c r="A40" s="386" t="s">
        <v>317</v>
      </c>
      <c r="B40" s="321">
        <f>-B5+B39</f>
        <v>0</v>
      </c>
      <c r="C40" s="321">
        <f t="shared" ref="C40:Q40" si="4">+C5-C39</f>
        <v>0</v>
      </c>
      <c r="D40" s="321">
        <f t="shared" si="4"/>
        <v>0</v>
      </c>
      <c r="E40" s="321">
        <f t="shared" si="4"/>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1">
        <f t="shared" si="4"/>
        <v>0</v>
      </c>
      <c r="R40" s="321">
        <f>+R5+R39</f>
        <v>0</v>
      </c>
      <c r="S40" s="3"/>
    </row>
    <row r="41" spans="1:19" x14ac:dyDescent="0.25">
      <c r="A41" s="14"/>
      <c r="B41" s="323"/>
      <c r="C41" s="323"/>
      <c r="D41" s="323"/>
      <c r="E41" s="323"/>
      <c r="F41" s="323"/>
      <c r="G41" s="323"/>
      <c r="H41" s="323"/>
      <c r="I41" s="323"/>
      <c r="J41" s="323"/>
      <c r="K41" s="323"/>
      <c r="L41" s="323"/>
      <c r="M41" s="323"/>
      <c r="N41" s="323"/>
      <c r="O41" s="323"/>
      <c r="P41" s="323"/>
      <c r="Q41" s="323"/>
      <c r="R41" s="323"/>
      <c r="S41" s="3"/>
    </row>
    <row r="42" spans="1:19" ht="26.4" x14ac:dyDescent="0.25">
      <c r="A42" s="386" t="s">
        <v>318</v>
      </c>
      <c r="B42" s="315">
        <f>+'Monthly Spending Plan summary'!B31</f>
        <v>0</v>
      </c>
      <c r="C42" s="315">
        <f>+'Monthly Spending Plan summary'!C31</f>
        <v>0</v>
      </c>
      <c r="D42" s="315">
        <f>+'Monthly Spending Plan summary'!D31</f>
        <v>0</v>
      </c>
      <c r="E42" s="315">
        <f>+'Monthly Spending Plan summary'!E31</f>
        <v>0</v>
      </c>
      <c r="F42" s="315">
        <f>+'Monthly Spending Plan summary'!F31</f>
        <v>0</v>
      </c>
      <c r="G42" s="315">
        <f>+'Monthly Spending Plan summary'!G31</f>
        <v>0</v>
      </c>
      <c r="H42" s="315">
        <f>+'Monthly Spending Plan summary'!H31</f>
        <v>0</v>
      </c>
      <c r="I42" s="315">
        <f>+'Monthly Spending Plan summary'!I31</f>
        <v>0</v>
      </c>
      <c r="J42" s="315">
        <f>+'Monthly Spending Plan summary'!J31</f>
        <v>0</v>
      </c>
      <c r="K42" s="315">
        <f>+'Monthly Spending Plan summary'!K31</f>
        <v>0</v>
      </c>
      <c r="L42" s="315">
        <f>+'Monthly Spending Plan summary'!L31</f>
        <v>0</v>
      </c>
      <c r="M42" s="315">
        <f>+'Monthly Spending Plan summary'!M31</f>
        <v>0</v>
      </c>
      <c r="N42" s="315">
        <f>+'Monthly Spending Plan summary'!N31</f>
        <v>0</v>
      </c>
      <c r="O42" s="315">
        <f>+'Monthly Spending Plan summary'!O31</f>
        <v>0</v>
      </c>
      <c r="P42" s="315">
        <f>+'Monthly Spending Plan summary'!P31</f>
        <v>0</v>
      </c>
      <c r="Q42" s="315">
        <f>+'Monthly Spending Plan summary'!Q31</f>
        <v>0</v>
      </c>
      <c r="R42" s="315">
        <f>+'Monthly Spending Plan summary'!R31</f>
        <v>0</v>
      </c>
      <c r="S42" s="3"/>
    </row>
    <row r="43" spans="1:19" ht="26.4" x14ac:dyDescent="0.25">
      <c r="A43" s="386" t="s">
        <v>314</v>
      </c>
      <c r="B43" s="315">
        <f>+'Actual summary'!B32</f>
        <v>0</v>
      </c>
      <c r="C43" s="315">
        <f>+'Actual summary'!C32</f>
        <v>0</v>
      </c>
      <c r="D43" s="315">
        <f>+'Actual summary'!D32</f>
        <v>0</v>
      </c>
      <c r="E43" s="315">
        <f>+'Actual summary'!E32</f>
        <v>0</v>
      </c>
      <c r="F43" s="315">
        <f>+'Actual summary'!F32</f>
        <v>0</v>
      </c>
      <c r="G43" s="315">
        <f>+'Actual summary'!G32</f>
        <v>0</v>
      </c>
      <c r="H43" s="315">
        <f>+'Actual summary'!H32</f>
        <v>0</v>
      </c>
      <c r="I43" s="315">
        <f>+'Actual summary'!I32</f>
        <v>0</v>
      </c>
      <c r="J43" s="315">
        <f>+'Actual summary'!J32</f>
        <v>0</v>
      </c>
      <c r="K43" s="315">
        <f>+'Actual summary'!K32</f>
        <v>0</v>
      </c>
      <c r="L43" s="315">
        <f>+'Actual summary'!L32</f>
        <v>0</v>
      </c>
      <c r="M43" s="315">
        <f>+'Actual summary'!M32</f>
        <v>0</v>
      </c>
      <c r="N43" s="315">
        <f>+'Actual summary'!N32</f>
        <v>0</v>
      </c>
      <c r="O43" s="315">
        <f>+'Actual summary'!O32</f>
        <v>0</v>
      </c>
      <c r="P43" s="315">
        <f>+'Actual summary'!P32</f>
        <v>0</v>
      </c>
      <c r="Q43" s="315">
        <f>+'Actual summary'!Q32</f>
        <v>0</v>
      </c>
      <c r="R43" s="315">
        <f>+'Actual summary'!R32</f>
        <v>0</v>
      </c>
      <c r="S43" s="3"/>
    </row>
    <row r="44" spans="1:19" ht="26.4" x14ac:dyDescent="0.25">
      <c r="A44" s="386" t="s">
        <v>301</v>
      </c>
      <c r="B44" s="315">
        <f>-B42+B43</f>
        <v>0</v>
      </c>
      <c r="C44" s="315">
        <f t="shared" ref="C44:Q44" si="5">+C42-C43</f>
        <v>0</v>
      </c>
      <c r="D44" s="315">
        <f t="shared" si="5"/>
        <v>0</v>
      </c>
      <c r="E44" s="315">
        <f t="shared" si="5"/>
        <v>0</v>
      </c>
      <c r="F44" s="315">
        <f t="shared" si="5"/>
        <v>0</v>
      </c>
      <c r="G44" s="315">
        <f t="shared" si="5"/>
        <v>0</v>
      </c>
      <c r="H44" s="315">
        <f t="shared" si="5"/>
        <v>0</v>
      </c>
      <c r="I44" s="315">
        <f t="shared" si="5"/>
        <v>0</v>
      </c>
      <c r="J44" s="315">
        <f t="shared" si="5"/>
        <v>0</v>
      </c>
      <c r="K44" s="315">
        <f t="shared" si="5"/>
        <v>0</v>
      </c>
      <c r="L44" s="315">
        <f t="shared" si="5"/>
        <v>0</v>
      </c>
      <c r="M44" s="315">
        <f t="shared" si="5"/>
        <v>0</v>
      </c>
      <c r="N44" s="315">
        <f t="shared" si="5"/>
        <v>0</v>
      </c>
      <c r="O44" s="315">
        <f t="shared" si="5"/>
        <v>0</v>
      </c>
      <c r="P44" s="315">
        <f t="shared" si="5"/>
        <v>0</v>
      </c>
      <c r="Q44" s="315">
        <f t="shared" si="5"/>
        <v>0</v>
      </c>
      <c r="R44" s="315">
        <f>+R42+R43</f>
        <v>0</v>
      </c>
      <c r="S44" s="3"/>
    </row>
    <row r="45" spans="1:19" x14ac:dyDescent="0.25">
      <c r="A45" s="5"/>
      <c r="B45" s="315"/>
      <c r="C45" s="325"/>
      <c r="D45" s="325"/>
      <c r="E45" s="325"/>
      <c r="F45" s="325"/>
      <c r="G45" s="325"/>
      <c r="H45" s="325"/>
      <c r="I45" s="325"/>
      <c r="J45" s="325"/>
      <c r="K45" s="325"/>
      <c r="L45" s="325"/>
      <c r="M45" s="325"/>
      <c r="N45" s="325"/>
      <c r="O45" s="325"/>
      <c r="P45" s="325"/>
      <c r="Q45" s="379"/>
      <c r="R45" s="379"/>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20.25" customHeight="1" x14ac:dyDescent="0.25">
      <c r="A47" s="387" t="s">
        <v>307</v>
      </c>
      <c r="B47" s="326"/>
      <c r="C47" s="380" t="s">
        <v>311</v>
      </c>
      <c r="D47" s="327"/>
      <c r="E47" s="328">
        <f>+B39</f>
        <v>0</v>
      </c>
      <c r="F47" s="322"/>
      <c r="G47" s="380" t="s">
        <v>311</v>
      </c>
      <c r="H47" s="327"/>
      <c r="I47" s="328">
        <f>+Oct!M47</f>
        <v>0</v>
      </c>
      <c r="J47" s="322"/>
      <c r="K47" s="380" t="s">
        <v>311</v>
      </c>
      <c r="L47" s="329"/>
      <c r="M47" s="328">
        <f>+B43</f>
        <v>0</v>
      </c>
      <c r="N47" s="322"/>
      <c r="O47" s="322"/>
      <c r="P47" s="322"/>
      <c r="Q47" s="321"/>
      <c r="R47" s="321"/>
      <c r="S47" s="3"/>
    </row>
    <row r="48" spans="1:19" ht="20.25" customHeight="1" x14ac:dyDescent="0.3">
      <c r="A48" s="387" t="s">
        <v>308</v>
      </c>
      <c r="B48" s="326"/>
      <c r="C48" s="381" t="s">
        <v>309</v>
      </c>
      <c r="D48" s="322"/>
      <c r="E48" s="331">
        <f>+Q39</f>
        <v>0</v>
      </c>
      <c r="F48" s="330" t="s">
        <v>21</v>
      </c>
      <c r="G48" s="381" t="s">
        <v>309</v>
      </c>
      <c r="H48" s="322"/>
      <c r="I48" s="331">
        <f>+Oct!M48</f>
        <v>0</v>
      </c>
      <c r="J48" s="330" t="s">
        <v>20</v>
      </c>
      <c r="K48" s="381" t="s">
        <v>309</v>
      </c>
      <c r="L48" s="321"/>
      <c r="M48" s="331">
        <f>+Q43</f>
        <v>0</v>
      </c>
      <c r="N48" s="322"/>
      <c r="O48" s="322"/>
      <c r="P48" s="322"/>
      <c r="Q48" s="321"/>
      <c r="R48" s="321"/>
      <c r="S48" s="3"/>
    </row>
    <row r="49" spans="1:19" ht="20.25"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1"/>
      <c r="R49" s="321"/>
      <c r="S49" s="3"/>
    </row>
    <row r="50" spans="1:19" x14ac:dyDescent="0.25">
      <c r="A50" s="5"/>
      <c r="B50" s="321"/>
      <c r="C50" s="322"/>
      <c r="D50" s="322"/>
      <c r="E50" s="322"/>
      <c r="F50" s="322"/>
      <c r="G50" s="322"/>
      <c r="H50" s="322"/>
      <c r="I50" s="322"/>
      <c r="J50" s="322"/>
      <c r="K50" s="322"/>
      <c r="L50" s="322"/>
      <c r="M50" s="322"/>
      <c r="N50" s="322"/>
      <c r="O50" s="322"/>
      <c r="P50" s="322"/>
      <c r="Q50" s="321"/>
      <c r="R50" s="321"/>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25" right="0.24" top="0.4" bottom="0.25" header="0.18" footer="0.17"/>
  <pageSetup paperSize="9" scale="75" fitToWidth="2" orientation="portrait" horizontalDpi="300" verticalDpi="300" r:id="rId1"/>
  <headerFooter alignWithMargins="0"/>
  <colBreaks count="1" manualBreakCount="1">
    <brk id="9" min="1" max="4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52"/>
  <sheetViews>
    <sheetView zoomScale="75" zoomScaleNormal="75" workbookViewId="0">
      <pane xSplit="1" ySplit="4" topLeftCell="B5" activePane="bottomRight" state="frozen"/>
      <selection pane="topRight" activeCell="B1" sqref="B1"/>
      <selection pane="bottomLeft" activeCell="A4" sqref="A4"/>
      <selection pane="bottomRight" activeCell="B7" sqref="B7"/>
    </sheetView>
  </sheetViews>
  <sheetFormatPr defaultRowHeight="13.2" x14ac:dyDescent="0.25"/>
  <cols>
    <col min="1" max="1" width="14" style="2" customWidth="1"/>
    <col min="2" max="2" width="16.33203125" customWidth="1"/>
    <col min="3" max="9" width="14.5546875" customWidth="1"/>
    <col min="10" max="10" width="12.5546875" customWidth="1"/>
    <col min="11" max="12" width="11.77734375" customWidth="1"/>
    <col min="13" max="13" width="18" customWidth="1"/>
    <col min="14" max="14" width="13.5546875" customWidth="1"/>
    <col min="15" max="15" width="10.88671875" customWidth="1"/>
    <col min="16" max="16" width="15.33203125" customWidth="1"/>
    <col min="17" max="18" width="13" style="2" customWidth="1"/>
  </cols>
  <sheetData>
    <row r="1" spans="1:19" ht="30" x14ac:dyDescent="0.5">
      <c r="B1" s="519" t="s">
        <v>299</v>
      </c>
      <c r="C1" s="519"/>
      <c r="D1" s="519"/>
      <c r="E1" s="519"/>
      <c r="F1" s="519"/>
      <c r="G1" s="519"/>
      <c r="H1" s="519"/>
      <c r="I1" s="519"/>
      <c r="J1" s="519"/>
      <c r="K1" s="519"/>
      <c r="L1" s="519"/>
      <c r="M1" s="519"/>
      <c r="N1" s="519"/>
      <c r="O1" s="519"/>
      <c r="P1" s="519"/>
    </row>
    <row r="2" spans="1:19" s="14" customFormat="1" ht="17.399999999999999" x14ac:dyDescent="0.3">
      <c r="A2" s="12" t="s">
        <v>1</v>
      </c>
      <c r="B2" s="12" t="s">
        <v>6</v>
      </c>
      <c r="C2" s="12" t="s">
        <v>3</v>
      </c>
      <c r="D2" s="12">
        <f>'Monthly Spending Plan summary'!F2</f>
        <v>2024</v>
      </c>
      <c r="E2" s="371"/>
      <c r="R2" s="372" t="s">
        <v>304</v>
      </c>
    </row>
    <row r="3" spans="1:19" s="5" customFormat="1" x14ac:dyDescent="0.25">
      <c r="Q3" s="372" t="s">
        <v>302</v>
      </c>
      <c r="R3" s="372" t="s">
        <v>306</v>
      </c>
    </row>
    <row r="4" spans="1:19" s="5" customFormat="1" ht="13.8" thickBot="1" x14ac:dyDescent="0.3">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7" thickBot="1" x14ac:dyDescent="0.3">
      <c r="A5" s="386" t="s">
        <v>300</v>
      </c>
      <c r="B5" s="315">
        <f>+'Monthly Spending Plan summary'!B17</f>
        <v>0</v>
      </c>
      <c r="C5" s="315">
        <f>+'Monthly Spending Plan summary'!C17</f>
        <v>0</v>
      </c>
      <c r="D5" s="315">
        <f>+'Monthly Spending Plan summary'!D17</f>
        <v>0</v>
      </c>
      <c r="E5" s="315">
        <f>+'Monthly Spending Plan summary'!E17</f>
        <v>0</v>
      </c>
      <c r="F5" s="315">
        <f>+'Monthly Spending Plan summary'!F17</f>
        <v>0</v>
      </c>
      <c r="G5" s="315">
        <f>+'Monthly Spending Plan summary'!G17</f>
        <v>0</v>
      </c>
      <c r="H5" s="315">
        <f>+'Monthly Spending Plan summary'!H17</f>
        <v>0</v>
      </c>
      <c r="I5" s="315">
        <f>+'Monthly Spending Plan summary'!I17</f>
        <v>0</v>
      </c>
      <c r="J5" s="315">
        <f>+'Monthly Spending Plan summary'!J17</f>
        <v>0</v>
      </c>
      <c r="K5" s="315">
        <f>+'Monthly Spending Plan summary'!K17</f>
        <v>0</v>
      </c>
      <c r="L5" s="315">
        <f>+'Monthly Spending Plan summary'!L17</f>
        <v>0</v>
      </c>
      <c r="M5" s="315">
        <f>+'Monthly Spending Plan summary'!M17</f>
        <v>0</v>
      </c>
      <c r="N5" s="315">
        <f>+'Monthly Spending Plan summary'!N17</f>
        <v>0</v>
      </c>
      <c r="O5" s="315">
        <f>+'Monthly Spending Plan summary'!O17</f>
        <v>0</v>
      </c>
      <c r="P5" s="315">
        <f>+'Monthly Spending Plan summary'!P17</f>
        <v>0</v>
      </c>
      <c r="Q5" s="315">
        <f>SUM(C5:P5)</f>
        <v>0</v>
      </c>
      <c r="R5" s="396">
        <f>+B5-Q5</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20.25" customHeight="1" x14ac:dyDescent="0.25">
      <c r="A7" s="5">
        <v>1</v>
      </c>
      <c r="B7" s="319"/>
      <c r="C7" s="319"/>
      <c r="D7" s="319"/>
      <c r="E7" s="319"/>
      <c r="F7" s="319"/>
      <c r="G7" s="319"/>
      <c r="H7" s="319"/>
      <c r="I7" s="319"/>
      <c r="J7" s="319"/>
      <c r="K7" s="319"/>
      <c r="L7" s="319"/>
      <c r="M7" s="319"/>
      <c r="N7" s="319"/>
      <c r="O7" s="319"/>
      <c r="P7" s="319"/>
      <c r="Q7" s="376">
        <f t="shared" ref="Q7:Q39" si="0">SUM(C7:P7)</f>
        <v>0</v>
      </c>
      <c r="R7" s="376">
        <f>+B7-Q7</f>
        <v>0</v>
      </c>
      <c r="S7" s="3"/>
    </row>
    <row r="8" spans="1:19" ht="20.25" customHeight="1" x14ac:dyDescent="0.25">
      <c r="A8" s="5">
        <v>2</v>
      </c>
      <c r="B8" s="319"/>
      <c r="C8" s="319"/>
      <c r="D8" s="319"/>
      <c r="E8" s="319"/>
      <c r="F8" s="319"/>
      <c r="G8" s="319"/>
      <c r="H8" s="319"/>
      <c r="I8" s="319"/>
      <c r="J8" s="319"/>
      <c r="K8" s="319"/>
      <c r="L8" s="319"/>
      <c r="M8" s="319"/>
      <c r="N8" s="319"/>
      <c r="O8" s="319"/>
      <c r="P8" s="319"/>
      <c r="Q8" s="376">
        <f t="shared" si="0"/>
        <v>0</v>
      </c>
      <c r="R8" s="376">
        <f t="shared" ref="R8:R21" si="1">+B8-Q8</f>
        <v>0</v>
      </c>
      <c r="S8" s="3"/>
    </row>
    <row r="9" spans="1:19" ht="20.25" customHeight="1" x14ac:dyDescent="0.25">
      <c r="A9" s="5">
        <v>3</v>
      </c>
      <c r="B9" s="319"/>
      <c r="C9" s="319"/>
      <c r="D9" s="319"/>
      <c r="E9" s="319"/>
      <c r="F9" s="319"/>
      <c r="G9" s="319"/>
      <c r="H9" s="319"/>
      <c r="I9" s="319"/>
      <c r="J9" s="319"/>
      <c r="K9" s="319"/>
      <c r="L9" s="319"/>
      <c r="M9" s="319"/>
      <c r="N9" s="319"/>
      <c r="O9" s="319"/>
      <c r="P9" s="319"/>
      <c r="Q9" s="376">
        <f t="shared" si="0"/>
        <v>0</v>
      </c>
      <c r="R9" s="376">
        <f t="shared" si="1"/>
        <v>0</v>
      </c>
      <c r="S9" s="3"/>
    </row>
    <row r="10" spans="1:19" ht="20.25" customHeight="1" x14ac:dyDescent="0.25">
      <c r="A10" s="5">
        <v>4</v>
      </c>
      <c r="B10" s="319"/>
      <c r="C10" s="319"/>
      <c r="D10" s="319"/>
      <c r="E10" s="319"/>
      <c r="F10" s="319"/>
      <c r="G10" s="319"/>
      <c r="H10" s="319"/>
      <c r="I10" s="319"/>
      <c r="J10" s="319"/>
      <c r="K10" s="319"/>
      <c r="L10" s="319"/>
      <c r="M10" s="319"/>
      <c r="N10" s="319"/>
      <c r="O10" s="319"/>
      <c r="P10" s="319"/>
      <c r="Q10" s="376">
        <f t="shared" si="0"/>
        <v>0</v>
      </c>
      <c r="R10" s="376">
        <f t="shared" si="1"/>
        <v>0</v>
      </c>
      <c r="S10" s="3"/>
    </row>
    <row r="11" spans="1:19" ht="20.25" customHeight="1" x14ac:dyDescent="0.25">
      <c r="A11" s="5">
        <v>5</v>
      </c>
      <c r="B11" s="319"/>
      <c r="C11" s="319"/>
      <c r="D11" s="319"/>
      <c r="E11" s="319"/>
      <c r="F11" s="319"/>
      <c r="G11" s="319"/>
      <c r="H11" s="319"/>
      <c r="I11" s="319"/>
      <c r="J11" s="319"/>
      <c r="K11" s="319"/>
      <c r="L11" s="319"/>
      <c r="M11" s="319"/>
      <c r="N11" s="319"/>
      <c r="O11" s="319"/>
      <c r="P11" s="319"/>
      <c r="Q11" s="376">
        <f t="shared" si="0"/>
        <v>0</v>
      </c>
      <c r="R11" s="376">
        <f t="shared" si="1"/>
        <v>0</v>
      </c>
      <c r="S11" s="3"/>
    </row>
    <row r="12" spans="1:19" ht="20.25" customHeight="1" x14ac:dyDescent="0.25">
      <c r="A12" s="5">
        <v>6</v>
      </c>
      <c r="B12" s="319"/>
      <c r="C12" s="319"/>
      <c r="D12" s="319"/>
      <c r="E12" s="319"/>
      <c r="F12" s="319"/>
      <c r="G12" s="319"/>
      <c r="H12" s="319"/>
      <c r="I12" s="319"/>
      <c r="J12" s="319"/>
      <c r="K12" s="319"/>
      <c r="L12" s="319"/>
      <c r="M12" s="319"/>
      <c r="N12" s="319"/>
      <c r="O12" s="319"/>
      <c r="P12" s="319"/>
      <c r="Q12" s="376">
        <f t="shared" si="0"/>
        <v>0</v>
      </c>
      <c r="R12" s="376">
        <f t="shared" si="1"/>
        <v>0</v>
      </c>
      <c r="S12" s="3"/>
    </row>
    <row r="13" spans="1:19" ht="20.25" customHeight="1" x14ac:dyDescent="0.25">
      <c r="A13" s="5">
        <v>7</v>
      </c>
      <c r="B13" s="319"/>
      <c r="C13" s="319"/>
      <c r="D13" s="319"/>
      <c r="E13" s="319"/>
      <c r="F13" s="319"/>
      <c r="G13" s="319"/>
      <c r="H13" s="319"/>
      <c r="I13" s="319"/>
      <c r="J13" s="319"/>
      <c r="K13" s="319"/>
      <c r="L13" s="319"/>
      <c r="M13" s="319"/>
      <c r="N13" s="319"/>
      <c r="O13" s="319"/>
      <c r="P13" s="319"/>
      <c r="Q13" s="376">
        <f t="shared" si="0"/>
        <v>0</v>
      </c>
      <c r="R13" s="376">
        <f t="shared" si="1"/>
        <v>0</v>
      </c>
      <c r="S13" s="3"/>
    </row>
    <row r="14" spans="1:19" ht="20.25" customHeight="1" x14ac:dyDescent="0.25">
      <c r="A14" s="5">
        <v>8</v>
      </c>
      <c r="B14" s="319"/>
      <c r="C14" s="319"/>
      <c r="D14" s="319"/>
      <c r="E14" s="319"/>
      <c r="F14" s="319"/>
      <c r="G14" s="319"/>
      <c r="H14" s="319"/>
      <c r="I14" s="319"/>
      <c r="J14" s="319"/>
      <c r="K14" s="319"/>
      <c r="L14" s="319"/>
      <c r="M14" s="319"/>
      <c r="N14" s="319"/>
      <c r="O14" s="319"/>
      <c r="P14" s="319"/>
      <c r="Q14" s="376">
        <f t="shared" si="0"/>
        <v>0</v>
      </c>
      <c r="R14" s="376">
        <f t="shared" si="1"/>
        <v>0</v>
      </c>
      <c r="S14" s="3"/>
    </row>
    <row r="15" spans="1:19" ht="20.25" customHeight="1" x14ac:dyDescent="0.25">
      <c r="A15" s="5">
        <v>9</v>
      </c>
      <c r="B15" s="319"/>
      <c r="C15" s="319"/>
      <c r="D15" s="319"/>
      <c r="E15" s="319"/>
      <c r="F15" s="319"/>
      <c r="G15" s="319"/>
      <c r="H15" s="319"/>
      <c r="I15" s="319"/>
      <c r="J15" s="319"/>
      <c r="K15" s="319"/>
      <c r="L15" s="319"/>
      <c r="M15" s="319"/>
      <c r="N15" s="319"/>
      <c r="O15" s="319"/>
      <c r="P15" s="319"/>
      <c r="Q15" s="376">
        <f t="shared" si="0"/>
        <v>0</v>
      </c>
      <c r="R15" s="376">
        <f t="shared" si="1"/>
        <v>0</v>
      </c>
      <c r="S15" s="3"/>
    </row>
    <row r="16" spans="1:19" ht="20.25" customHeight="1" x14ac:dyDescent="0.25">
      <c r="A16" s="5">
        <v>10</v>
      </c>
      <c r="B16" s="319"/>
      <c r="C16" s="319"/>
      <c r="D16" s="319"/>
      <c r="E16" s="319"/>
      <c r="F16" s="319"/>
      <c r="G16" s="319"/>
      <c r="H16" s="319"/>
      <c r="I16" s="319"/>
      <c r="J16" s="319"/>
      <c r="K16" s="319"/>
      <c r="L16" s="319"/>
      <c r="M16" s="319"/>
      <c r="N16" s="319"/>
      <c r="O16" s="319"/>
      <c r="P16" s="319"/>
      <c r="Q16" s="376">
        <f t="shared" si="0"/>
        <v>0</v>
      </c>
      <c r="R16" s="376">
        <f t="shared" si="1"/>
        <v>0</v>
      </c>
      <c r="S16" s="3"/>
    </row>
    <row r="17" spans="1:20" ht="20.25" customHeight="1" x14ac:dyDescent="0.25">
      <c r="A17" s="5">
        <v>11</v>
      </c>
      <c r="B17" s="319"/>
      <c r="C17" s="319"/>
      <c r="D17" s="319"/>
      <c r="E17" s="319"/>
      <c r="F17" s="319"/>
      <c r="G17" s="319"/>
      <c r="H17" s="319"/>
      <c r="I17" s="319"/>
      <c r="J17" s="319"/>
      <c r="K17" s="319"/>
      <c r="L17" s="319"/>
      <c r="M17" s="319"/>
      <c r="N17" s="319"/>
      <c r="O17" s="319"/>
      <c r="P17" s="319"/>
      <c r="Q17" s="376">
        <f t="shared" si="0"/>
        <v>0</v>
      </c>
      <c r="R17" s="376">
        <f t="shared" si="1"/>
        <v>0</v>
      </c>
      <c r="S17" s="3"/>
    </row>
    <row r="18" spans="1:20" ht="20.25" customHeight="1" x14ac:dyDescent="0.25">
      <c r="A18" s="5">
        <v>12</v>
      </c>
      <c r="B18" s="319"/>
      <c r="C18" s="319"/>
      <c r="D18" s="319"/>
      <c r="E18" s="319"/>
      <c r="F18" s="319"/>
      <c r="G18" s="319"/>
      <c r="H18" s="319"/>
      <c r="I18" s="319"/>
      <c r="J18" s="319"/>
      <c r="K18" s="319"/>
      <c r="L18" s="319"/>
      <c r="M18" s="319"/>
      <c r="N18" s="319"/>
      <c r="O18" s="319"/>
      <c r="P18" s="319"/>
      <c r="Q18" s="376">
        <f t="shared" si="0"/>
        <v>0</v>
      </c>
      <c r="R18" s="376">
        <f t="shared" si="1"/>
        <v>0</v>
      </c>
      <c r="S18" s="3"/>
    </row>
    <row r="19" spans="1:20" ht="20.25" customHeight="1" x14ac:dyDescent="0.25">
      <c r="A19" s="5">
        <v>13</v>
      </c>
      <c r="B19" s="319"/>
      <c r="C19" s="319"/>
      <c r="D19" s="319"/>
      <c r="E19" s="319"/>
      <c r="F19" s="319"/>
      <c r="G19" s="319"/>
      <c r="H19" s="319"/>
      <c r="I19" s="319"/>
      <c r="J19" s="319"/>
      <c r="K19" s="319"/>
      <c r="L19" s="319"/>
      <c r="M19" s="319"/>
      <c r="N19" s="319"/>
      <c r="O19" s="319"/>
      <c r="P19" s="319"/>
      <c r="Q19" s="376">
        <f t="shared" si="0"/>
        <v>0</v>
      </c>
      <c r="R19" s="376">
        <f t="shared" si="1"/>
        <v>0</v>
      </c>
      <c r="S19" s="3"/>
    </row>
    <row r="20" spans="1:20" ht="20.25" customHeight="1" x14ac:dyDescent="0.25">
      <c r="A20" s="5">
        <v>14</v>
      </c>
      <c r="B20" s="319"/>
      <c r="C20" s="319"/>
      <c r="D20" s="319"/>
      <c r="E20" s="319"/>
      <c r="F20" s="319"/>
      <c r="G20" s="319"/>
      <c r="H20" s="319"/>
      <c r="I20" s="319"/>
      <c r="J20" s="319"/>
      <c r="K20" s="319"/>
      <c r="L20" s="319"/>
      <c r="M20" s="319"/>
      <c r="N20" s="319"/>
      <c r="O20" s="319"/>
      <c r="P20" s="319"/>
      <c r="Q20" s="376">
        <f t="shared" si="0"/>
        <v>0</v>
      </c>
      <c r="R20" s="376">
        <f t="shared" si="1"/>
        <v>0</v>
      </c>
      <c r="S20" s="3"/>
    </row>
    <row r="21" spans="1:20" ht="20.25" customHeight="1" thickBot="1" x14ac:dyDescent="0.3">
      <c r="A21" s="249">
        <v>15</v>
      </c>
      <c r="B21" s="319"/>
      <c r="C21" s="319"/>
      <c r="D21" s="319"/>
      <c r="E21" s="319"/>
      <c r="F21" s="319"/>
      <c r="G21" s="319"/>
      <c r="H21" s="319"/>
      <c r="I21" s="319"/>
      <c r="J21" s="319"/>
      <c r="K21" s="319"/>
      <c r="L21" s="319"/>
      <c r="M21" s="319"/>
      <c r="N21" s="319"/>
      <c r="O21" s="319"/>
      <c r="P21" s="319"/>
      <c r="Q21" s="376">
        <f t="shared" si="0"/>
        <v>0</v>
      </c>
      <c r="R21" s="376">
        <f t="shared" si="1"/>
        <v>0</v>
      </c>
      <c r="S21" s="3"/>
    </row>
    <row r="22" spans="1:20" s="4" customFormat="1" ht="27" thickBot="1" x14ac:dyDescent="0.3">
      <c r="A22" s="373" t="s">
        <v>315</v>
      </c>
      <c r="B22" s="320">
        <f t="shared" ref="B22:P22" si="2">SUM(B7:B21)</f>
        <v>0</v>
      </c>
      <c r="C22" s="320">
        <f t="shared" si="2"/>
        <v>0</v>
      </c>
      <c r="D22" s="320">
        <f t="shared" si="2"/>
        <v>0</v>
      </c>
      <c r="E22" s="320">
        <f t="shared" si="2"/>
        <v>0</v>
      </c>
      <c r="F22" s="320">
        <f t="shared" si="2"/>
        <v>0</v>
      </c>
      <c r="G22" s="320">
        <f t="shared" si="2"/>
        <v>0</v>
      </c>
      <c r="H22" s="320">
        <f t="shared" si="2"/>
        <v>0</v>
      </c>
      <c r="I22" s="320">
        <f t="shared" si="2"/>
        <v>0</v>
      </c>
      <c r="J22" s="320">
        <f t="shared" si="2"/>
        <v>0</v>
      </c>
      <c r="K22" s="320">
        <f t="shared" si="2"/>
        <v>0</v>
      </c>
      <c r="L22" s="320">
        <f t="shared" si="2"/>
        <v>0</v>
      </c>
      <c r="M22" s="320">
        <f t="shared" si="2"/>
        <v>0</v>
      </c>
      <c r="N22" s="320">
        <f t="shared" si="2"/>
        <v>0</v>
      </c>
      <c r="O22" s="320">
        <f t="shared" si="2"/>
        <v>0</v>
      </c>
      <c r="P22" s="320">
        <f t="shared" si="2"/>
        <v>0</v>
      </c>
      <c r="Q22" s="320">
        <f t="shared" si="0"/>
        <v>0</v>
      </c>
      <c r="R22" s="394">
        <f>+B22-Q22</f>
        <v>0</v>
      </c>
      <c r="S22" s="13"/>
      <c r="T22"/>
    </row>
    <row r="23" spans="1:20" ht="20.25" customHeight="1" x14ac:dyDescent="0.25">
      <c r="A23" s="5">
        <v>16</v>
      </c>
      <c r="B23" s="319"/>
      <c r="C23" s="319"/>
      <c r="D23" s="319"/>
      <c r="E23" s="319"/>
      <c r="F23" s="319"/>
      <c r="G23" s="319"/>
      <c r="H23" s="319"/>
      <c r="I23" s="319"/>
      <c r="J23" s="319"/>
      <c r="K23" s="319"/>
      <c r="L23" s="319"/>
      <c r="M23" s="319"/>
      <c r="N23" s="319"/>
      <c r="O23" s="319"/>
      <c r="P23" s="319"/>
      <c r="Q23" s="376">
        <f t="shared" si="0"/>
        <v>0</v>
      </c>
      <c r="R23" s="376">
        <f t="shared" ref="R23:R38" si="3">+B23-Q23</f>
        <v>0</v>
      </c>
      <c r="S23" s="3"/>
    </row>
    <row r="24" spans="1:20" ht="20.25" customHeight="1" x14ac:dyDescent="0.25">
      <c r="A24" s="5">
        <v>17</v>
      </c>
      <c r="B24" s="319"/>
      <c r="C24" s="319"/>
      <c r="D24" s="319"/>
      <c r="E24" s="319"/>
      <c r="F24" s="319"/>
      <c r="G24" s="319"/>
      <c r="H24" s="319"/>
      <c r="I24" s="319"/>
      <c r="J24" s="319"/>
      <c r="K24" s="319"/>
      <c r="L24" s="319"/>
      <c r="M24" s="319"/>
      <c r="N24" s="319"/>
      <c r="O24" s="319"/>
      <c r="P24" s="319"/>
      <c r="Q24" s="376">
        <f t="shared" si="0"/>
        <v>0</v>
      </c>
      <c r="R24" s="376">
        <f t="shared" si="3"/>
        <v>0</v>
      </c>
      <c r="S24" s="3"/>
    </row>
    <row r="25" spans="1:20" ht="20.25" customHeight="1" x14ac:dyDescent="0.25">
      <c r="A25" s="5">
        <v>18</v>
      </c>
      <c r="B25" s="319"/>
      <c r="C25" s="319"/>
      <c r="D25" s="319"/>
      <c r="E25" s="319"/>
      <c r="F25" s="319"/>
      <c r="G25" s="319"/>
      <c r="H25" s="319"/>
      <c r="I25" s="319"/>
      <c r="J25" s="319"/>
      <c r="K25" s="319"/>
      <c r="L25" s="319"/>
      <c r="M25" s="319"/>
      <c r="N25" s="319"/>
      <c r="O25" s="319"/>
      <c r="P25" s="319"/>
      <c r="Q25" s="376">
        <f t="shared" si="0"/>
        <v>0</v>
      </c>
      <c r="R25" s="376">
        <f t="shared" si="3"/>
        <v>0</v>
      </c>
      <c r="S25" s="3"/>
    </row>
    <row r="26" spans="1:20" ht="20.25" customHeight="1" x14ac:dyDescent="0.25">
      <c r="A26" s="5">
        <v>19</v>
      </c>
      <c r="B26" s="319"/>
      <c r="C26" s="319"/>
      <c r="D26" s="319"/>
      <c r="E26" s="319"/>
      <c r="F26" s="319"/>
      <c r="G26" s="319"/>
      <c r="H26" s="319"/>
      <c r="I26" s="319"/>
      <c r="J26" s="319"/>
      <c r="K26" s="319"/>
      <c r="L26" s="319"/>
      <c r="M26" s="319"/>
      <c r="N26" s="319"/>
      <c r="O26" s="319"/>
      <c r="P26" s="319"/>
      <c r="Q26" s="376">
        <f t="shared" si="0"/>
        <v>0</v>
      </c>
      <c r="R26" s="376">
        <f t="shared" si="3"/>
        <v>0</v>
      </c>
      <c r="S26" s="3"/>
    </row>
    <row r="27" spans="1:20" ht="20.25" customHeight="1" x14ac:dyDescent="0.25">
      <c r="A27" s="5">
        <v>20</v>
      </c>
      <c r="B27" s="319"/>
      <c r="C27" s="319"/>
      <c r="D27" s="319"/>
      <c r="E27" s="319"/>
      <c r="F27" s="319"/>
      <c r="G27" s="319"/>
      <c r="H27" s="319"/>
      <c r="I27" s="319"/>
      <c r="J27" s="319"/>
      <c r="K27" s="319"/>
      <c r="L27" s="319"/>
      <c r="M27" s="319"/>
      <c r="N27" s="319"/>
      <c r="O27" s="319"/>
      <c r="P27" s="319"/>
      <c r="Q27" s="376">
        <f t="shared" si="0"/>
        <v>0</v>
      </c>
      <c r="R27" s="376">
        <f t="shared" si="3"/>
        <v>0</v>
      </c>
      <c r="S27" s="3"/>
    </row>
    <row r="28" spans="1:20" ht="20.25" customHeight="1" x14ac:dyDescent="0.25">
      <c r="A28" s="5">
        <v>21</v>
      </c>
      <c r="B28" s="319"/>
      <c r="C28" s="319"/>
      <c r="D28" s="319"/>
      <c r="E28" s="319"/>
      <c r="F28" s="319"/>
      <c r="G28" s="319"/>
      <c r="H28" s="319"/>
      <c r="I28" s="319"/>
      <c r="J28" s="319"/>
      <c r="K28" s="319"/>
      <c r="L28" s="319"/>
      <c r="M28" s="319"/>
      <c r="N28" s="319"/>
      <c r="O28" s="319"/>
      <c r="P28" s="319"/>
      <c r="Q28" s="376">
        <f t="shared" si="0"/>
        <v>0</v>
      </c>
      <c r="R28" s="376">
        <f t="shared" si="3"/>
        <v>0</v>
      </c>
      <c r="S28" s="3"/>
    </row>
    <row r="29" spans="1:20" ht="20.25" customHeight="1" x14ac:dyDescent="0.25">
      <c r="A29" s="5">
        <v>22</v>
      </c>
      <c r="B29" s="319"/>
      <c r="C29" s="319"/>
      <c r="D29" s="319"/>
      <c r="E29" s="319"/>
      <c r="F29" s="319"/>
      <c r="G29" s="319"/>
      <c r="H29" s="319"/>
      <c r="I29" s="319"/>
      <c r="J29" s="319"/>
      <c r="K29" s="319"/>
      <c r="L29" s="319"/>
      <c r="M29" s="319"/>
      <c r="N29" s="319"/>
      <c r="O29" s="319"/>
      <c r="P29" s="319"/>
      <c r="Q29" s="376">
        <f t="shared" si="0"/>
        <v>0</v>
      </c>
      <c r="R29" s="376">
        <f t="shared" si="3"/>
        <v>0</v>
      </c>
      <c r="S29" s="3"/>
    </row>
    <row r="30" spans="1:20" ht="20.25" customHeight="1" x14ac:dyDescent="0.25">
      <c r="A30" s="5">
        <v>23</v>
      </c>
      <c r="B30" s="319"/>
      <c r="C30" s="319"/>
      <c r="D30" s="319"/>
      <c r="E30" s="319"/>
      <c r="F30" s="319"/>
      <c r="G30" s="319"/>
      <c r="H30" s="319"/>
      <c r="I30" s="319"/>
      <c r="J30" s="319"/>
      <c r="K30" s="319"/>
      <c r="L30" s="319"/>
      <c r="M30" s="319"/>
      <c r="N30" s="319"/>
      <c r="O30" s="319"/>
      <c r="P30" s="319"/>
      <c r="Q30" s="376">
        <f t="shared" si="0"/>
        <v>0</v>
      </c>
      <c r="R30" s="376">
        <f t="shared" si="3"/>
        <v>0</v>
      </c>
      <c r="S30" s="3"/>
    </row>
    <row r="31" spans="1:20" ht="20.25" customHeight="1" x14ac:dyDescent="0.25">
      <c r="A31" s="5">
        <v>24</v>
      </c>
      <c r="B31" s="319"/>
      <c r="C31" s="319"/>
      <c r="D31" s="319"/>
      <c r="E31" s="319"/>
      <c r="F31" s="319"/>
      <c r="G31" s="319"/>
      <c r="H31" s="319"/>
      <c r="I31" s="319"/>
      <c r="J31" s="319"/>
      <c r="K31" s="319"/>
      <c r="L31" s="319"/>
      <c r="M31" s="319"/>
      <c r="N31" s="319"/>
      <c r="O31" s="319"/>
      <c r="P31" s="319"/>
      <c r="Q31" s="376">
        <f t="shared" si="0"/>
        <v>0</v>
      </c>
      <c r="R31" s="376">
        <f t="shared" si="3"/>
        <v>0</v>
      </c>
      <c r="S31" s="3"/>
    </row>
    <row r="32" spans="1:20" ht="20.25" customHeight="1" x14ac:dyDescent="0.25">
      <c r="A32" s="5">
        <v>25</v>
      </c>
      <c r="B32" s="319"/>
      <c r="C32" s="319"/>
      <c r="D32" s="319"/>
      <c r="E32" s="319"/>
      <c r="F32" s="319"/>
      <c r="G32" s="319"/>
      <c r="H32" s="319"/>
      <c r="I32" s="319"/>
      <c r="J32" s="319"/>
      <c r="K32" s="319"/>
      <c r="L32" s="319"/>
      <c r="M32" s="319"/>
      <c r="N32" s="319"/>
      <c r="O32" s="319"/>
      <c r="P32" s="319"/>
      <c r="Q32" s="376">
        <f t="shared" si="0"/>
        <v>0</v>
      </c>
      <c r="R32" s="376">
        <f t="shared" si="3"/>
        <v>0</v>
      </c>
      <c r="S32" s="3"/>
    </row>
    <row r="33" spans="1:19" ht="20.25" customHeight="1" x14ac:dyDescent="0.25">
      <c r="A33" s="5">
        <v>26</v>
      </c>
      <c r="B33" s="319"/>
      <c r="C33" s="319"/>
      <c r="D33" s="319"/>
      <c r="E33" s="319"/>
      <c r="F33" s="319"/>
      <c r="G33" s="319"/>
      <c r="H33" s="319"/>
      <c r="I33" s="319"/>
      <c r="J33" s="319"/>
      <c r="K33" s="319"/>
      <c r="L33" s="319"/>
      <c r="M33" s="319"/>
      <c r="N33" s="319"/>
      <c r="O33" s="319"/>
      <c r="P33" s="319"/>
      <c r="Q33" s="376">
        <f t="shared" si="0"/>
        <v>0</v>
      </c>
      <c r="R33" s="376">
        <f t="shared" si="3"/>
        <v>0</v>
      </c>
      <c r="S33" s="3"/>
    </row>
    <row r="34" spans="1:19" ht="20.25" customHeight="1" x14ac:dyDescent="0.25">
      <c r="A34" s="5">
        <v>27</v>
      </c>
      <c r="B34" s="319"/>
      <c r="C34" s="319"/>
      <c r="D34" s="319"/>
      <c r="E34" s="319"/>
      <c r="F34" s="319"/>
      <c r="G34" s="319"/>
      <c r="H34" s="319"/>
      <c r="I34" s="319"/>
      <c r="J34" s="319"/>
      <c r="K34" s="319"/>
      <c r="L34" s="319"/>
      <c r="M34" s="319"/>
      <c r="N34" s="319"/>
      <c r="O34" s="319"/>
      <c r="P34" s="319"/>
      <c r="Q34" s="376">
        <f t="shared" si="0"/>
        <v>0</v>
      </c>
      <c r="R34" s="376">
        <f t="shared" si="3"/>
        <v>0</v>
      </c>
      <c r="S34" s="3"/>
    </row>
    <row r="35" spans="1:19" ht="20.25" customHeight="1" x14ac:dyDescent="0.25">
      <c r="A35" s="5">
        <v>28</v>
      </c>
      <c r="B35" s="319"/>
      <c r="C35" s="319"/>
      <c r="D35" s="319"/>
      <c r="E35" s="319"/>
      <c r="F35" s="319"/>
      <c r="G35" s="319"/>
      <c r="H35" s="319"/>
      <c r="I35" s="319"/>
      <c r="J35" s="319"/>
      <c r="K35" s="319"/>
      <c r="L35" s="319"/>
      <c r="M35" s="319"/>
      <c r="N35" s="319"/>
      <c r="O35" s="319"/>
      <c r="P35" s="319"/>
      <c r="Q35" s="376">
        <f t="shared" si="0"/>
        <v>0</v>
      </c>
      <c r="R35" s="376">
        <f t="shared" si="3"/>
        <v>0</v>
      </c>
      <c r="S35" s="3"/>
    </row>
    <row r="36" spans="1:19" ht="20.25" customHeight="1" x14ac:dyDescent="0.25">
      <c r="A36" s="5">
        <v>29</v>
      </c>
      <c r="B36" s="319"/>
      <c r="C36" s="319"/>
      <c r="D36" s="319"/>
      <c r="E36" s="319"/>
      <c r="F36" s="319"/>
      <c r="G36" s="319"/>
      <c r="H36" s="319"/>
      <c r="I36" s="319"/>
      <c r="J36" s="319"/>
      <c r="K36" s="319"/>
      <c r="L36" s="319"/>
      <c r="M36" s="319"/>
      <c r="N36" s="319"/>
      <c r="O36" s="319"/>
      <c r="P36" s="319"/>
      <c r="Q36" s="376">
        <f t="shared" si="0"/>
        <v>0</v>
      </c>
      <c r="R36" s="376">
        <f t="shared" si="3"/>
        <v>0</v>
      </c>
      <c r="S36" s="3"/>
    </row>
    <row r="37" spans="1:19" ht="20.25" customHeight="1" x14ac:dyDescent="0.25">
      <c r="A37" s="5">
        <v>30</v>
      </c>
      <c r="B37" s="319"/>
      <c r="C37" s="319"/>
      <c r="D37" s="319"/>
      <c r="E37" s="319"/>
      <c r="F37" s="319"/>
      <c r="G37" s="319"/>
      <c r="H37" s="319"/>
      <c r="I37" s="319"/>
      <c r="J37" s="319"/>
      <c r="K37" s="319"/>
      <c r="L37" s="319"/>
      <c r="M37" s="319"/>
      <c r="N37" s="319"/>
      <c r="O37" s="319"/>
      <c r="P37" s="319"/>
      <c r="Q37" s="376">
        <f t="shared" si="0"/>
        <v>0</v>
      </c>
      <c r="R37" s="376">
        <f t="shared" si="3"/>
        <v>0</v>
      </c>
      <c r="S37" s="3"/>
    </row>
    <row r="38" spans="1:19" ht="20.25" customHeight="1" thickBot="1" x14ac:dyDescent="0.3">
      <c r="A38" s="5">
        <v>31</v>
      </c>
      <c r="B38" s="319"/>
      <c r="C38" s="319"/>
      <c r="D38" s="319"/>
      <c r="E38" s="319"/>
      <c r="F38" s="319"/>
      <c r="G38" s="319"/>
      <c r="H38" s="319"/>
      <c r="I38" s="319"/>
      <c r="J38" s="319"/>
      <c r="K38" s="319"/>
      <c r="L38" s="319"/>
      <c r="M38" s="319"/>
      <c r="N38" s="319"/>
      <c r="O38" s="319"/>
      <c r="P38" s="319"/>
      <c r="Q38" s="376">
        <f t="shared" si="0"/>
        <v>0</v>
      </c>
      <c r="R38" s="376">
        <f t="shared" si="3"/>
        <v>0</v>
      </c>
      <c r="S38" s="3"/>
    </row>
    <row r="39" spans="1:19" ht="26.4" x14ac:dyDescent="0.25">
      <c r="A39" s="386" t="s">
        <v>316</v>
      </c>
      <c r="B39" s="321">
        <f t="shared" ref="B39:P39" si="4">SUM(B22:B38)</f>
        <v>0</v>
      </c>
      <c r="C39" s="321">
        <f t="shared" si="4"/>
        <v>0</v>
      </c>
      <c r="D39" s="321">
        <f t="shared" si="4"/>
        <v>0</v>
      </c>
      <c r="E39" s="321">
        <f t="shared" si="4"/>
        <v>0</v>
      </c>
      <c r="F39" s="321">
        <f t="shared" si="4"/>
        <v>0</v>
      </c>
      <c r="G39" s="321">
        <f t="shared" si="4"/>
        <v>0</v>
      </c>
      <c r="H39" s="321">
        <f t="shared" si="4"/>
        <v>0</v>
      </c>
      <c r="I39" s="321">
        <f t="shared" si="4"/>
        <v>0</v>
      </c>
      <c r="J39" s="321">
        <f t="shared" si="4"/>
        <v>0</v>
      </c>
      <c r="K39" s="321">
        <f t="shared" si="4"/>
        <v>0</v>
      </c>
      <c r="L39" s="321">
        <f t="shared" si="4"/>
        <v>0</v>
      </c>
      <c r="M39" s="321">
        <f t="shared" si="4"/>
        <v>0</v>
      </c>
      <c r="N39" s="321">
        <f t="shared" si="4"/>
        <v>0</v>
      </c>
      <c r="O39" s="321">
        <f t="shared" si="4"/>
        <v>0</v>
      </c>
      <c r="P39" s="321">
        <f t="shared" si="4"/>
        <v>0</v>
      </c>
      <c r="Q39" s="321">
        <f t="shared" si="0"/>
        <v>0</v>
      </c>
      <c r="R39" s="401">
        <f>+B39-Q39</f>
        <v>0</v>
      </c>
      <c r="S39" s="3"/>
    </row>
    <row r="40" spans="1:19" ht="26.4" x14ac:dyDescent="0.25">
      <c r="A40" s="386" t="s">
        <v>317</v>
      </c>
      <c r="B40" s="321">
        <f>-B5+B39</f>
        <v>0</v>
      </c>
      <c r="C40" s="321">
        <f t="shared" ref="C40:Q40" si="5">+C5-C39</f>
        <v>0</v>
      </c>
      <c r="D40" s="321">
        <f t="shared" si="5"/>
        <v>0</v>
      </c>
      <c r="E40" s="321">
        <f t="shared" si="5"/>
        <v>0</v>
      </c>
      <c r="F40" s="321">
        <f t="shared" si="5"/>
        <v>0</v>
      </c>
      <c r="G40" s="321">
        <f t="shared" si="5"/>
        <v>0</v>
      </c>
      <c r="H40" s="321">
        <f t="shared" si="5"/>
        <v>0</v>
      </c>
      <c r="I40" s="321">
        <f t="shared" si="5"/>
        <v>0</v>
      </c>
      <c r="J40" s="321">
        <f t="shared" si="5"/>
        <v>0</v>
      </c>
      <c r="K40" s="321">
        <f t="shared" si="5"/>
        <v>0</v>
      </c>
      <c r="L40" s="321">
        <f t="shared" si="5"/>
        <v>0</v>
      </c>
      <c r="M40" s="321">
        <f t="shared" si="5"/>
        <v>0</v>
      </c>
      <c r="N40" s="321">
        <f t="shared" si="5"/>
        <v>0</v>
      </c>
      <c r="O40" s="321">
        <f t="shared" si="5"/>
        <v>0</v>
      </c>
      <c r="P40" s="321">
        <f t="shared" si="5"/>
        <v>0</v>
      </c>
      <c r="Q40" s="321">
        <f t="shared" si="5"/>
        <v>0</v>
      </c>
      <c r="R40" s="321">
        <f>+R5+R39</f>
        <v>0</v>
      </c>
      <c r="S40" s="3"/>
    </row>
    <row r="41" spans="1:19" x14ac:dyDescent="0.25">
      <c r="A41" s="14"/>
      <c r="B41" s="323"/>
      <c r="C41" s="324"/>
      <c r="D41" s="324"/>
      <c r="E41" s="324"/>
      <c r="F41" s="324"/>
      <c r="G41" s="324"/>
      <c r="H41" s="324"/>
      <c r="I41" s="324"/>
      <c r="J41" s="324"/>
      <c r="K41" s="324"/>
      <c r="L41" s="324"/>
      <c r="M41" s="324"/>
      <c r="N41" s="324"/>
      <c r="O41" s="324"/>
      <c r="P41" s="324"/>
      <c r="Q41" s="323"/>
      <c r="R41" s="323"/>
      <c r="S41" s="3"/>
    </row>
    <row r="42" spans="1:19" ht="26.4" x14ac:dyDescent="0.25">
      <c r="A42" s="386" t="s">
        <v>318</v>
      </c>
      <c r="B42" s="315">
        <f>+'Monthly Spending Plan summary'!B32</f>
        <v>0</v>
      </c>
      <c r="C42" s="315">
        <f>+'Monthly Spending Plan summary'!C32</f>
        <v>0</v>
      </c>
      <c r="D42" s="315">
        <f>+'Monthly Spending Plan summary'!D32</f>
        <v>0</v>
      </c>
      <c r="E42" s="315">
        <f>+'Monthly Spending Plan summary'!E32</f>
        <v>0</v>
      </c>
      <c r="F42" s="315">
        <f>+'Monthly Spending Plan summary'!F32</f>
        <v>0</v>
      </c>
      <c r="G42" s="315">
        <f>+'Monthly Spending Plan summary'!G32</f>
        <v>0</v>
      </c>
      <c r="H42" s="315">
        <f>+'Monthly Spending Plan summary'!H32</f>
        <v>0</v>
      </c>
      <c r="I42" s="315">
        <f>+'Monthly Spending Plan summary'!I32</f>
        <v>0</v>
      </c>
      <c r="J42" s="315">
        <f>+'Monthly Spending Plan summary'!J32</f>
        <v>0</v>
      </c>
      <c r="K42" s="315">
        <f>+'Monthly Spending Plan summary'!K32</f>
        <v>0</v>
      </c>
      <c r="L42" s="315">
        <f>+'Monthly Spending Plan summary'!L32</f>
        <v>0</v>
      </c>
      <c r="M42" s="315">
        <f>+'Monthly Spending Plan summary'!M32</f>
        <v>0</v>
      </c>
      <c r="N42" s="315">
        <f>+'Monthly Spending Plan summary'!N32</f>
        <v>0</v>
      </c>
      <c r="O42" s="315">
        <f>+'Monthly Spending Plan summary'!O32</f>
        <v>0</v>
      </c>
      <c r="P42" s="315">
        <f>+'Monthly Spending Plan summary'!P32</f>
        <v>0</v>
      </c>
      <c r="Q42" s="315">
        <f>+'Monthly Spending Plan summary'!Q32</f>
        <v>0</v>
      </c>
      <c r="R42" s="315">
        <f>+'Monthly Spending Plan summary'!R32</f>
        <v>0</v>
      </c>
      <c r="S42" s="3"/>
    </row>
    <row r="43" spans="1:19" ht="26.4" x14ac:dyDescent="0.25">
      <c r="A43" s="386" t="s">
        <v>314</v>
      </c>
      <c r="B43" s="315">
        <f>+'Actual summary'!B33</f>
        <v>0</v>
      </c>
      <c r="C43" s="315">
        <f>+'Actual summary'!C33</f>
        <v>0</v>
      </c>
      <c r="D43" s="315">
        <f>+'Actual summary'!D33</f>
        <v>0</v>
      </c>
      <c r="E43" s="315">
        <f>+'Actual summary'!E33</f>
        <v>0</v>
      </c>
      <c r="F43" s="315">
        <f>+'Actual summary'!F33</f>
        <v>0</v>
      </c>
      <c r="G43" s="315">
        <f>+'Actual summary'!G33</f>
        <v>0</v>
      </c>
      <c r="H43" s="315">
        <f>+'Actual summary'!H33</f>
        <v>0</v>
      </c>
      <c r="I43" s="315">
        <f>+'Actual summary'!I33</f>
        <v>0</v>
      </c>
      <c r="J43" s="315">
        <f>+'Actual summary'!J33</f>
        <v>0</v>
      </c>
      <c r="K43" s="315">
        <f>+'Actual summary'!K33</f>
        <v>0</v>
      </c>
      <c r="L43" s="315">
        <f>+'Actual summary'!L33</f>
        <v>0</v>
      </c>
      <c r="M43" s="315">
        <f>+'Actual summary'!M33</f>
        <v>0</v>
      </c>
      <c r="N43" s="315">
        <f>+'Actual summary'!N33</f>
        <v>0</v>
      </c>
      <c r="O43" s="315">
        <f>+'Actual summary'!O33</f>
        <v>0</v>
      </c>
      <c r="P43" s="315">
        <f>+'Actual summary'!P33</f>
        <v>0</v>
      </c>
      <c r="Q43" s="315">
        <f>+'Actual summary'!Q33</f>
        <v>0</v>
      </c>
      <c r="R43" s="315">
        <f>+'Actual summary'!R33</f>
        <v>0</v>
      </c>
      <c r="S43" s="3"/>
    </row>
    <row r="44" spans="1:19" ht="26.4" x14ac:dyDescent="0.25">
      <c r="A44" s="386" t="s">
        <v>301</v>
      </c>
      <c r="B44" s="315">
        <f>-B42+B43</f>
        <v>0</v>
      </c>
      <c r="C44" s="315">
        <f t="shared" ref="C44:Q44" si="6">+C42-C43</f>
        <v>0</v>
      </c>
      <c r="D44" s="315">
        <f t="shared" si="6"/>
        <v>0</v>
      </c>
      <c r="E44" s="315">
        <f t="shared" si="6"/>
        <v>0</v>
      </c>
      <c r="F44" s="315">
        <f t="shared" si="6"/>
        <v>0</v>
      </c>
      <c r="G44" s="315">
        <f t="shared" si="6"/>
        <v>0</v>
      </c>
      <c r="H44" s="315">
        <f t="shared" si="6"/>
        <v>0</v>
      </c>
      <c r="I44" s="315">
        <f t="shared" si="6"/>
        <v>0</v>
      </c>
      <c r="J44" s="315">
        <f t="shared" si="6"/>
        <v>0</v>
      </c>
      <c r="K44" s="315">
        <f t="shared" si="6"/>
        <v>0</v>
      </c>
      <c r="L44" s="315">
        <f t="shared" si="6"/>
        <v>0</v>
      </c>
      <c r="M44" s="315">
        <f t="shared" si="6"/>
        <v>0</v>
      </c>
      <c r="N44" s="315">
        <f t="shared" si="6"/>
        <v>0</v>
      </c>
      <c r="O44" s="315">
        <f t="shared" si="6"/>
        <v>0</v>
      </c>
      <c r="P44" s="315">
        <f t="shared" si="6"/>
        <v>0</v>
      </c>
      <c r="Q44" s="315">
        <f t="shared" si="6"/>
        <v>0</v>
      </c>
      <c r="R44" s="315">
        <f>+R42+R43</f>
        <v>0</v>
      </c>
      <c r="S44" s="3"/>
    </row>
    <row r="45" spans="1:19" x14ac:dyDescent="0.25">
      <c r="A45" s="5"/>
      <c r="B45" s="315"/>
      <c r="C45" s="325"/>
      <c r="D45" s="325"/>
      <c r="E45" s="325"/>
      <c r="F45" s="325"/>
      <c r="G45" s="325"/>
      <c r="H45" s="325"/>
      <c r="I45" s="325"/>
      <c r="J45" s="325"/>
      <c r="K45" s="325"/>
      <c r="L45" s="325"/>
      <c r="M45" s="325"/>
      <c r="N45" s="325"/>
      <c r="O45" s="325"/>
      <c r="P45" s="325"/>
      <c r="Q45" s="379"/>
      <c r="R45" s="379"/>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18" customHeight="1" x14ac:dyDescent="0.25">
      <c r="A47" s="387" t="s">
        <v>307</v>
      </c>
      <c r="B47" s="326"/>
      <c r="C47" s="380" t="s">
        <v>311</v>
      </c>
      <c r="D47" s="327"/>
      <c r="E47" s="328">
        <f>+B39</f>
        <v>0</v>
      </c>
      <c r="F47" s="322"/>
      <c r="G47" s="380" t="s">
        <v>311</v>
      </c>
      <c r="H47" s="327"/>
      <c r="I47" s="328">
        <f>+Nov!M47</f>
        <v>0</v>
      </c>
      <c r="J47" s="322"/>
      <c r="K47" s="380" t="s">
        <v>311</v>
      </c>
      <c r="L47" s="329"/>
      <c r="M47" s="328">
        <f>+B43</f>
        <v>0</v>
      </c>
      <c r="N47" s="322"/>
      <c r="O47" s="322"/>
      <c r="P47" s="322"/>
      <c r="Q47" s="321"/>
      <c r="R47" s="321"/>
      <c r="S47" s="3"/>
    </row>
    <row r="48" spans="1:19" ht="18" customHeight="1" x14ac:dyDescent="0.3">
      <c r="A48" s="387" t="s">
        <v>308</v>
      </c>
      <c r="B48" s="326"/>
      <c r="C48" s="381" t="s">
        <v>309</v>
      </c>
      <c r="D48" s="322"/>
      <c r="E48" s="331">
        <f>+Q39</f>
        <v>0</v>
      </c>
      <c r="F48" s="330" t="s">
        <v>21</v>
      </c>
      <c r="G48" s="381" t="s">
        <v>309</v>
      </c>
      <c r="H48" s="322"/>
      <c r="I48" s="331">
        <f>+Nov!M48</f>
        <v>0</v>
      </c>
      <c r="J48" s="330" t="s">
        <v>20</v>
      </c>
      <c r="K48" s="381" t="s">
        <v>309</v>
      </c>
      <c r="L48" s="321"/>
      <c r="M48" s="331">
        <f>+Q43</f>
        <v>0</v>
      </c>
      <c r="N48" s="322"/>
      <c r="O48" s="322"/>
      <c r="P48" s="322"/>
      <c r="Q48" s="321"/>
      <c r="R48" s="321"/>
      <c r="S48" s="3"/>
    </row>
    <row r="49" spans="1:19" ht="18"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1"/>
      <c r="R49" s="321"/>
      <c r="S49" s="3"/>
    </row>
    <row r="50" spans="1:19" x14ac:dyDescent="0.25">
      <c r="A50" s="5"/>
      <c r="B50" s="5"/>
      <c r="C50" s="3"/>
      <c r="D50" s="3"/>
      <c r="E50" s="3"/>
      <c r="F50" s="3"/>
      <c r="G50" s="3"/>
      <c r="H50" s="3"/>
      <c r="I50" s="3"/>
      <c r="J50" s="3"/>
      <c r="K50" s="3"/>
      <c r="L50" s="3"/>
      <c r="M50" s="3"/>
      <c r="N50" s="3"/>
      <c r="O50" s="3"/>
      <c r="P50" s="3"/>
      <c r="Q50" s="5"/>
      <c r="R50" s="5"/>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25" right="0.24" top="0.57999999999999996" bottom="0.25" header="0.18" footer="0.17"/>
  <pageSetup paperSize="9" scale="75" fitToWidth="2" orientation="portrait" horizontalDpi="300" verticalDpi="300" r:id="rId1"/>
  <headerFooter alignWithMargins="0"/>
  <colBreaks count="1" manualBreakCount="1">
    <brk id="9" min="1" max="4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69"/>
  <sheetViews>
    <sheetView workbookViewId="0">
      <pane ySplit="6" topLeftCell="A7" activePane="bottomLeft" state="frozen"/>
      <selection pane="bottomLeft" activeCell="G16" sqref="G16"/>
    </sheetView>
  </sheetViews>
  <sheetFormatPr defaultColWidth="8.88671875" defaultRowHeight="13.2" x14ac:dyDescent="0.25"/>
  <cols>
    <col min="1" max="1" width="35.33203125" bestFit="1" customWidth="1"/>
    <col min="2" max="2" width="23.33203125" style="2" customWidth="1"/>
    <col min="3" max="3" width="14.44140625" style="88" customWidth="1"/>
    <col min="4" max="4" width="17.33203125" style="88" customWidth="1"/>
    <col min="5" max="5" width="14.44140625" style="89" bestFit="1" customWidth="1"/>
    <col min="6" max="6" width="10.109375" style="90" customWidth="1"/>
    <col min="7" max="7" width="11.33203125" style="97" bestFit="1" customWidth="1"/>
    <col min="8" max="8" width="11.88671875" style="55" customWidth="1"/>
    <col min="9" max="18" width="11.88671875" customWidth="1"/>
  </cols>
  <sheetData>
    <row r="1" spans="1:18" ht="96.6" customHeight="1" x14ac:dyDescent="0.4">
      <c r="A1" s="514"/>
      <c r="B1" s="514"/>
      <c r="C1" s="514"/>
      <c r="D1" s="514"/>
      <c r="E1" s="514"/>
      <c r="F1" s="514"/>
      <c r="G1" s="514"/>
      <c r="H1" s="163"/>
      <c r="I1" s="163"/>
      <c r="J1" s="163"/>
      <c r="K1" s="163"/>
      <c r="L1" s="163"/>
      <c r="M1" s="163"/>
      <c r="N1" s="163"/>
      <c r="O1" s="163"/>
      <c r="P1" s="163"/>
      <c r="Q1" s="163"/>
    </row>
    <row r="2" spans="1:18" s="125" customFormat="1" ht="20.399999999999999" x14ac:dyDescent="0.35">
      <c r="A2" s="338" t="s">
        <v>53</v>
      </c>
      <c r="B2" s="339"/>
      <c r="C2" s="339"/>
      <c r="D2" s="339"/>
      <c r="E2" s="339"/>
      <c r="F2" s="339"/>
      <c r="G2" s="340"/>
      <c r="H2" s="81"/>
      <c r="R2" s="126"/>
    </row>
    <row r="3" spans="1:18" s="16" customFormat="1" ht="22.8" x14ac:dyDescent="0.35">
      <c r="A3" s="520" t="s">
        <v>319</v>
      </c>
      <c r="B3" s="521"/>
      <c r="C3" s="521"/>
      <c r="D3" s="521"/>
      <c r="E3" s="521"/>
      <c r="F3" s="521"/>
      <c r="G3" s="522"/>
      <c r="H3" s="82"/>
      <c r="I3" s="127"/>
      <c r="J3" s="127"/>
      <c r="K3" s="127"/>
      <c r="L3" s="127"/>
      <c r="M3" s="127"/>
      <c r="N3" s="127"/>
      <c r="O3" s="127"/>
      <c r="P3" s="127"/>
      <c r="Q3" s="127"/>
      <c r="R3" s="127"/>
    </row>
    <row r="4" spans="1:18" s="128" customFormat="1" ht="15.6" customHeight="1" x14ac:dyDescent="0.3">
      <c r="A4" s="166" t="s">
        <v>176</v>
      </c>
      <c r="B4" s="523"/>
      <c r="C4" s="524"/>
      <c r="D4" s="524"/>
      <c r="E4" s="524"/>
      <c r="F4" s="524"/>
      <c r="G4" s="525"/>
      <c r="H4" s="74"/>
    </row>
    <row r="5" spans="1:18" s="128" customFormat="1" ht="15.6" x14ac:dyDescent="0.3">
      <c r="A5" s="402"/>
      <c r="B5" s="403" t="s">
        <v>54</v>
      </c>
      <c r="C5" s="404" t="s">
        <v>55</v>
      </c>
      <c r="D5" s="404" t="s">
        <v>49</v>
      </c>
      <c r="E5" s="405" t="s">
        <v>56</v>
      </c>
      <c r="F5" s="406" t="s">
        <v>57</v>
      </c>
      <c r="G5" s="407" t="s">
        <v>58</v>
      </c>
      <c r="H5" s="74"/>
    </row>
    <row r="6" spans="1:18" s="128" customFormat="1" ht="15.6" x14ac:dyDescent="0.3">
      <c r="A6" s="408"/>
      <c r="B6" s="409" t="s">
        <v>59</v>
      </c>
      <c r="C6" s="410" t="s">
        <v>58</v>
      </c>
      <c r="D6" s="410" t="s">
        <v>60</v>
      </c>
      <c r="E6" s="411" t="s">
        <v>61</v>
      </c>
      <c r="F6" s="412" t="s">
        <v>62</v>
      </c>
      <c r="G6" s="413" t="s">
        <v>63</v>
      </c>
      <c r="H6" s="74"/>
    </row>
    <row r="7" spans="1:18" s="33" customFormat="1" ht="15.6" x14ac:dyDescent="0.3">
      <c r="A7" s="440" t="s">
        <v>321</v>
      </c>
      <c r="B7" s="409"/>
      <c r="C7" s="410"/>
      <c r="D7" s="410"/>
      <c r="E7" s="411"/>
      <c r="F7" s="412"/>
      <c r="G7" s="413"/>
      <c r="H7" s="32"/>
    </row>
    <row r="8" spans="1:18" s="31" customFormat="1" ht="15" x14ac:dyDescent="0.25">
      <c r="A8" s="414"/>
      <c r="B8" s="132"/>
      <c r="C8" s="133"/>
      <c r="D8" s="133"/>
      <c r="E8" s="134"/>
      <c r="F8" s="135"/>
      <c r="G8" s="136"/>
      <c r="H8" s="32"/>
      <c r="I8" s="33"/>
      <c r="J8" s="33"/>
      <c r="K8" s="33"/>
      <c r="L8" s="33"/>
      <c r="M8" s="33"/>
      <c r="N8" s="33"/>
      <c r="O8" s="33"/>
      <c r="P8" s="33"/>
      <c r="Q8" s="33"/>
      <c r="R8" s="33"/>
    </row>
    <row r="9" spans="1:18" s="31" customFormat="1" ht="15" x14ac:dyDescent="0.25">
      <c r="A9" s="137"/>
      <c r="B9" s="132"/>
      <c r="C9" s="133"/>
      <c r="D9" s="133"/>
      <c r="E9" s="134"/>
      <c r="F9" s="135"/>
      <c r="G9" s="136"/>
      <c r="H9" s="32"/>
      <c r="I9" s="33"/>
      <c r="J9" s="33"/>
      <c r="K9" s="33"/>
      <c r="L9" s="33"/>
      <c r="M9" s="33"/>
      <c r="N9" s="33"/>
      <c r="O9" s="33"/>
      <c r="P9" s="33"/>
      <c r="Q9" s="33"/>
      <c r="R9" s="33"/>
    </row>
    <row r="10" spans="1:18" s="31" customFormat="1" ht="15" x14ac:dyDescent="0.25">
      <c r="A10" s="137"/>
      <c r="B10" s="132"/>
      <c r="C10" s="133"/>
      <c r="D10" s="133"/>
      <c r="E10" s="134"/>
      <c r="F10" s="135"/>
      <c r="G10" s="136"/>
      <c r="H10" s="32"/>
      <c r="I10" s="33"/>
      <c r="J10" s="33"/>
      <c r="K10" s="33"/>
      <c r="L10" s="33"/>
      <c r="M10" s="33"/>
      <c r="N10" s="33"/>
      <c r="O10" s="33"/>
      <c r="P10" s="33"/>
      <c r="Q10" s="33"/>
      <c r="R10" s="33"/>
    </row>
    <row r="11" spans="1:18" s="31" customFormat="1" ht="15" x14ac:dyDescent="0.25">
      <c r="A11" s="137"/>
      <c r="B11" s="132"/>
      <c r="C11" s="133"/>
      <c r="D11" s="133"/>
      <c r="E11" s="134"/>
      <c r="F11" s="135"/>
      <c r="G11" s="136"/>
      <c r="H11" s="32"/>
      <c r="I11" s="33"/>
      <c r="J11" s="33"/>
      <c r="K11" s="33"/>
      <c r="L11" s="33"/>
      <c r="M11" s="33"/>
      <c r="N11" s="33"/>
      <c r="O11" s="33"/>
      <c r="P11" s="33"/>
      <c r="Q11" s="33"/>
      <c r="R11" s="33"/>
    </row>
    <row r="12" spans="1:18" s="31" customFormat="1" ht="15" x14ac:dyDescent="0.25">
      <c r="A12" s="137"/>
      <c r="B12" s="132"/>
      <c r="C12" s="133"/>
      <c r="D12" s="133"/>
      <c r="E12" s="134"/>
      <c r="F12" s="135"/>
      <c r="G12" s="136"/>
      <c r="H12" s="32"/>
      <c r="I12" s="33"/>
      <c r="J12" s="33"/>
      <c r="K12" s="33"/>
      <c r="L12" s="33"/>
      <c r="M12" s="33"/>
      <c r="N12" s="33"/>
      <c r="O12" s="33"/>
      <c r="P12" s="33"/>
      <c r="Q12" s="33"/>
      <c r="R12" s="33"/>
    </row>
    <row r="13" spans="1:18" s="31" customFormat="1" ht="15" x14ac:dyDescent="0.25">
      <c r="A13" s="137"/>
      <c r="B13" s="132"/>
      <c r="C13" s="133"/>
      <c r="D13" s="133"/>
      <c r="E13" s="134"/>
      <c r="F13" s="135"/>
      <c r="G13" s="136"/>
      <c r="H13" s="32"/>
      <c r="I13" s="33"/>
      <c r="J13" s="33"/>
      <c r="K13" s="33"/>
      <c r="L13" s="33"/>
      <c r="M13" s="33"/>
      <c r="N13" s="33"/>
      <c r="O13" s="33"/>
      <c r="P13" s="33"/>
      <c r="Q13" s="33"/>
      <c r="R13" s="33"/>
    </row>
    <row r="14" spans="1:18" s="31" customFormat="1" ht="15" x14ac:dyDescent="0.25">
      <c r="A14" s="137"/>
      <c r="B14" s="132"/>
      <c r="C14" s="133"/>
      <c r="D14" s="133"/>
      <c r="E14" s="138"/>
      <c r="F14" s="135"/>
      <c r="G14" s="136"/>
      <c r="H14" s="32"/>
      <c r="I14" s="33"/>
      <c r="J14" s="33"/>
      <c r="K14" s="33"/>
      <c r="L14" s="33"/>
      <c r="M14" s="33"/>
      <c r="N14" s="33"/>
      <c r="O14" s="33"/>
      <c r="P14" s="33"/>
      <c r="Q14" s="33"/>
      <c r="R14" s="33"/>
    </row>
    <row r="15" spans="1:18" s="31" customFormat="1" ht="15" x14ac:dyDescent="0.25">
      <c r="A15" s="137"/>
      <c r="B15" s="132"/>
      <c r="C15" s="133"/>
      <c r="D15" s="133"/>
      <c r="E15" s="134"/>
      <c r="F15" s="135"/>
      <c r="G15" s="136"/>
      <c r="H15" s="32"/>
      <c r="I15" s="33"/>
      <c r="J15" s="33"/>
      <c r="K15" s="33"/>
      <c r="L15" s="33"/>
      <c r="M15" s="33"/>
      <c r="N15" s="33"/>
      <c r="O15" s="33"/>
      <c r="P15" s="33"/>
      <c r="Q15" s="33"/>
      <c r="R15" s="33"/>
    </row>
    <row r="16" spans="1:18" s="31" customFormat="1" ht="15" x14ac:dyDescent="0.25">
      <c r="A16" s="137" t="s">
        <v>192</v>
      </c>
      <c r="B16" s="132"/>
      <c r="C16" s="133"/>
      <c r="D16" s="133"/>
      <c r="E16" s="134"/>
      <c r="F16" s="135"/>
      <c r="G16" s="136"/>
      <c r="H16" s="28"/>
      <c r="I16" s="33"/>
      <c r="J16" s="33"/>
      <c r="K16" s="33"/>
      <c r="L16" s="33"/>
      <c r="M16" s="33"/>
      <c r="N16" s="33"/>
      <c r="O16" s="33"/>
      <c r="P16" s="33"/>
      <c r="Q16" s="33"/>
      <c r="R16" s="33"/>
    </row>
    <row r="17" spans="1:20" s="31" customFormat="1" ht="15" x14ac:dyDescent="0.25">
      <c r="A17" s="137" t="s">
        <v>192</v>
      </c>
      <c r="B17" s="132"/>
      <c r="C17" s="133"/>
      <c r="D17" s="133"/>
      <c r="E17" s="134"/>
      <c r="F17" s="135"/>
      <c r="G17" s="136"/>
      <c r="H17" s="28"/>
      <c r="I17" s="33"/>
      <c r="J17" s="33"/>
      <c r="K17" s="33"/>
      <c r="L17" s="33"/>
      <c r="M17" s="33"/>
      <c r="N17" s="33"/>
      <c r="O17" s="33"/>
      <c r="P17" s="33"/>
      <c r="Q17" s="33"/>
      <c r="R17" s="33"/>
    </row>
    <row r="18" spans="1:20" s="31" customFormat="1" ht="15" x14ac:dyDescent="0.25">
      <c r="A18" s="137" t="s">
        <v>192</v>
      </c>
      <c r="B18" s="132"/>
      <c r="C18" s="133"/>
      <c r="D18" s="133"/>
      <c r="E18" s="134"/>
      <c r="F18" s="135"/>
      <c r="G18" s="136"/>
      <c r="H18" s="28"/>
      <c r="I18" s="33"/>
      <c r="J18" s="33"/>
      <c r="K18" s="33"/>
      <c r="L18" s="33"/>
      <c r="M18" s="33"/>
      <c r="N18" s="33"/>
      <c r="O18" s="33"/>
      <c r="P18" s="33"/>
      <c r="Q18" s="33"/>
      <c r="R18" s="33"/>
    </row>
    <row r="19" spans="1:20" s="31" customFormat="1" ht="15" x14ac:dyDescent="0.25">
      <c r="A19" s="137" t="s">
        <v>192</v>
      </c>
      <c r="B19" s="132"/>
      <c r="C19" s="133"/>
      <c r="D19" s="133"/>
      <c r="E19" s="134"/>
      <c r="F19" s="135"/>
      <c r="G19" s="136"/>
      <c r="H19" s="28"/>
      <c r="I19" s="33"/>
      <c r="J19" s="33"/>
      <c r="K19" s="33"/>
      <c r="L19" s="33"/>
      <c r="M19" s="33"/>
      <c r="N19" s="33"/>
      <c r="O19" s="33"/>
      <c r="P19" s="33"/>
      <c r="Q19" s="33"/>
      <c r="R19" s="33"/>
    </row>
    <row r="20" spans="1:20" s="31" customFormat="1" ht="15" x14ac:dyDescent="0.25">
      <c r="A20" s="137" t="s">
        <v>192</v>
      </c>
      <c r="B20" s="132"/>
      <c r="C20" s="133"/>
      <c r="D20" s="133"/>
      <c r="E20" s="134"/>
      <c r="F20" s="135"/>
      <c r="G20" s="136"/>
      <c r="H20" s="28"/>
      <c r="I20" s="33"/>
      <c r="J20" s="33"/>
      <c r="K20" s="33"/>
      <c r="L20" s="33"/>
      <c r="M20" s="33"/>
      <c r="N20" s="33"/>
      <c r="O20" s="33"/>
      <c r="P20" s="33"/>
      <c r="Q20" s="33"/>
      <c r="R20" s="33"/>
    </row>
    <row r="21" spans="1:20" s="120" customFormat="1" ht="15.6" x14ac:dyDescent="0.3">
      <c r="A21" s="137" t="s">
        <v>192</v>
      </c>
      <c r="B21" s="132"/>
      <c r="C21" s="133"/>
      <c r="D21" s="133"/>
      <c r="E21" s="134"/>
      <c r="F21" s="135"/>
      <c r="G21" s="136"/>
      <c r="H21" s="29"/>
      <c r="T21" s="16"/>
    </row>
    <row r="22" spans="1:20" ht="15" x14ac:dyDescent="0.25">
      <c r="A22" s="137" t="s">
        <v>192</v>
      </c>
      <c r="B22" s="132"/>
      <c r="C22" s="133"/>
      <c r="D22" s="133"/>
      <c r="E22" s="134"/>
      <c r="F22" s="135"/>
      <c r="G22" s="136"/>
      <c r="H22" s="84"/>
      <c r="I22" s="129"/>
      <c r="J22" s="129"/>
      <c r="K22" s="129"/>
      <c r="L22" s="129"/>
      <c r="M22" s="129"/>
      <c r="N22" s="129"/>
      <c r="O22" s="129"/>
      <c r="P22" s="129"/>
      <c r="Q22" s="129"/>
      <c r="R22" s="36"/>
    </row>
    <row r="23" spans="1:20" s="16" customFormat="1" ht="15.6" x14ac:dyDescent="0.3">
      <c r="A23" s="137" t="s">
        <v>192</v>
      </c>
      <c r="B23" s="132"/>
      <c r="C23" s="133"/>
      <c r="D23" s="133"/>
      <c r="E23" s="134"/>
      <c r="F23" s="135"/>
      <c r="G23" s="136"/>
      <c r="H23" s="29"/>
      <c r="I23" s="120"/>
      <c r="J23" s="120"/>
      <c r="K23" s="120"/>
      <c r="L23" s="120"/>
      <c r="M23" s="120"/>
      <c r="N23" s="120"/>
      <c r="O23" s="120"/>
      <c r="P23" s="120"/>
      <c r="Q23" s="120"/>
      <c r="R23" s="120"/>
    </row>
    <row r="24" spans="1:20" s="31" customFormat="1" ht="15" x14ac:dyDescent="0.25">
      <c r="A24" s="137" t="s">
        <v>192</v>
      </c>
      <c r="B24" s="132"/>
      <c r="C24" s="133"/>
      <c r="D24" s="133"/>
      <c r="E24" s="134"/>
      <c r="F24" s="135"/>
      <c r="G24" s="136"/>
      <c r="H24" s="32"/>
      <c r="I24" s="33"/>
      <c r="J24" s="33"/>
      <c r="K24" s="33"/>
      <c r="L24" s="33"/>
      <c r="M24" s="33"/>
      <c r="N24" s="33"/>
      <c r="O24" s="33"/>
      <c r="P24" s="33"/>
      <c r="Q24" s="33"/>
      <c r="R24" s="33"/>
    </row>
    <row r="25" spans="1:20" s="31" customFormat="1" ht="15" x14ac:dyDescent="0.25">
      <c r="A25" s="137" t="s">
        <v>192</v>
      </c>
      <c r="B25" s="132"/>
      <c r="C25" s="133"/>
      <c r="D25" s="133"/>
      <c r="E25" s="134"/>
      <c r="F25" s="135"/>
      <c r="G25" s="136"/>
      <c r="H25" s="32"/>
      <c r="I25" s="33"/>
      <c r="J25" s="33"/>
      <c r="K25" s="33"/>
      <c r="L25" s="33"/>
      <c r="M25" s="33"/>
      <c r="N25" s="33"/>
      <c r="O25" s="33"/>
      <c r="P25" s="33"/>
      <c r="Q25" s="33"/>
      <c r="R25" s="33"/>
    </row>
    <row r="26" spans="1:20" s="31" customFormat="1" ht="15" x14ac:dyDescent="0.25">
      <c r="A26" s="137" t="s">
        <v>192</v>
      </c>
      <c r="B26" s="132"/>
      <c r="C26" s="133"/>
      <c r="D26" s="133"/>
      <c r="E26" s="134"/>
      <c r="F26" s="135"/>
      <c r="G26" s="136"/>
      <c r="H26" s="32"/>
      <c r="I26" s="33"/>
      <c r="J26" s="33"/>
      <c r="K26" s="33"/>
      <c r="L26" s="33"/>
      <c r="M26" s="33"/>
      <c r="N26" s="33"/>
      <c r="O26" s="33"/>
      <c r="P26" s="33"/>
      <c r="Q26" s="33"/>
      <c r="R26" s="33"/>
    </row>
    <row r="27" spans="1:20" s="31" customFormat="1" ht="15.6" thickBot="1" x14ac:dyDescent="0.3">
      <c r="A27" s="137" t="s">
        <v>192</v>
      </c>
      <c r="B27" s="132"/>
      <c r="C27" s="415"/>
      <c r="D27" s="415"/>
      <c r="E27" s="134"/>
      <c r="F27" s="135"/>
      <c r="G27" s="136"/>
      <c r="H27" s="32"/>
      <c r="I27" s="33"/>
      <c r="J27" s="33"/>
      <c r="K27" s="33"/>
      <c r="L27" s="33"/>
      <c r="M27" s="33"/>
      <c r="N27" s="33"/>
      <c r="O27" s="33"/>
      <c r="P27" s="33"/>
      <c r="Q27" s="33"/>
      <c r="R27" s="33"/>
    </row>
    <row r="28" spans="1:20" s="31" customFormat="1" ht="16.2" thickBot="1" x14ac:dyDescent="0.35">
      <c r="A28" s="416" t="s">
        <v>322</v>
      </c>
      <c r="B28" s="417"/>
      <c r="C28" s="418">
        <f>SUM(C8:C27)</f>
        <v>0</v>
      </c>
      <c r="D28" s="419">
        <f>SUM(D8:D27)</f>
        <v>0</v>
      </c>
      <c r="E28" s="420"/>
      <c r="F28" s="421"/>
      <c r="G28" s="422"/>
      <c r="H28" s="32"/>
      <c r="I28" s="33"/>
      <c r="J28" s="33"/>
      <c r="K28" s="33"/>
      <c r="L28" s="33"/>
      <c r="M28" s="33"/>
      <c r="N28" s="33"/>
      <c r="O28" s="33"/>
      <c r="P28" s="33"/>
      <c r="Q28" s="33"/>
      <c r="R28" s="33"/>
    </row>
    <row r="29" spans="1:20" s="31" customFormat="1" ht="15" x14ac:dyDescent="0.25">
      <c r="A29" s="130"/>
      <c r="B29" s="423"/>
      <c r="C29" s="424"/>
      <c r="D29" s="424"/>
      <c r="E29" s="425"/>
      <c r="F29" s="426"/>
      <c r="G29" s="83"/>
      <c r="H29" s="32"/>
      <c r="I29" s="33"/>
      <c r="J29" s="33"/>
      <c r="K29" s="33"/>
      <c r="L29" s="33"/>
      <c r="M29" s="33"/>
      <c r="N29" s="33"/>
      <c r="O29" s="33"/>
      <c r="P29" s="33"/>
      <c r="Q29" s="33"/>
      <c r="R29" s="33"/>
    </row>
    <row r="30" spans="1:20" s="31" customFormat="1" ht="15.6" x14ac:dyDescent="0.3">
      <c r="A30" s="439" t="s">
        <v>323</v>
      </c>
      <c r="B30" s="417"/>
      <c r="C30" s="427"/>
      <c r="D30" s="427"/>
      <c r="E30" s="420"/>
      <c r="F30" s="421"/>
      <c r="G30" s="422"/>
      <c r="H30" s="32"/>
      <c r="I30" s="33"/>
      <c r="J30" s="33"/>
      <c r="K30" s="33"/>
      <c r="L30" s="33"/>
      <c r="M30" s="33"/>
      <c r="N30" s="33"/>
      <c r="O30" s="33"/>
      <c r="P30" s="33"/>
      <c r="Q30" s="33"/>
      <c r="R30" s="33"/>
    </row>
    <row r="31" spans="1:20" ht="15" x14ac:dyDescent="0.25">
      <c r="A31" s="137"/>
      <c r="B31" s="132"/>
      <c r="C31" s="133"/>
      <c r="D31" s="133"/>
      <c r="E31" s="134"/>
      <c r="F31" s="135"/>
      <c r="G31" s="136"/>
      <c r="H31" s="84"/>
      <c r="I31" s="129"/>
      <c r="J31" s="129"/>
      <c r="K31" s="129"/>
      <c r="L31" s="129"/>
      <c r="M31" s="129"/>
      <c r="N31" s="129"/>
      <c r="O31" s="129"/>
      <c r="P31" s="129"/>
      <c r="Q31" s="129"/>
      <c r="R31" s="129"/>
    </row>
    <row r="32" spans="1:20" s="16" customFormat="1" ht="15.6" x14ac:dyDescent="0.3">
      <c r="A32" s="137"/>
      <c r="B32" s="132"/>
      <c r="C32" s="133"/>
      <c r="D32" s="133"/>
      <c r="E32" s="134"/>
      <c r="F32" s="135"/>
      <c r="G32" s="136"/>
      <c r="H32" s="29"/>
      <c r="I32" s="120"/>
      <c r="J32" s="120"/>
      <c r="K32" s="120"/>
      <c r="L32" s="120"/>
      <c r="M32" s="120"/>
      <c r="N32" s="120"/>
      <c r="O32" s="120"/>
      <c r="P32" s="120"/>
      <c r="Q32" s="120"/>
      <c r="R32" s="120"/>
    </row>
    <row r="33" spans="1:18" s="31" customFormat="1" ht="15" x14ac:dyDescent="0.25">
      <c r="A33" s="137"/>
      <c r="B33" s="132"/>
      <c r="C33" s="133"/>
      <c r="D33" s="133"/>
      <c r="E33" s="134"/>
      <c r="F33" s="135"/>
      <c r="G33" s="136"/>
      <c r="H33" s="32"/>
      <c r="I33" s="33"/>
      <c r="J33" s="33"/>
      <c r="K33" s="33"/>
      <c r="L33" s="33"/>
      <c r="M33" s="33"/>
      <c r="N33" s="33"/>
      <c r="O33" s="33"/>
      <c r="P33" s="33"/>
      <c r="Q33" s="33"/>
      <c r="R33" s="33"/>
    </row>
    <row r="34" spans="1:18" s="31" customFormat="1" ht="15" x14ac:dyDescent="0.25">
      <c r="A34" s="137"/>
      <c r="B34" s="132"/>
      <c r="C34" s="133"/>
      <c r="D34" s="133"/>
      <c r="E34" s="134"/>
      <c r="F34" s="135"/>
      <c r="G34" s="136"/>
      <c r="H34" s="32"/>
      <c r="I34" s="33"/>
      <c r="J34" s="33"/>
      <c r="K34" s="33"/>
      <c r="L34" s="33"/>
      <c r="M34" s="33"/>
      <c r="N34" s="33"/>
      <c r="O34" s="33"/>
      <c r="P34" s="33"/>
      <c r="Q34" s="33"/>
      <c r="R34" s="33"/>
    </row>
    <row r="35" spans="1:18" s="31" customFormat="1" ht="15" x14ac:dyDescent="0.25">
      <c r="A35" s="137"/>
      <c r="B35" s="132"/>
      <c r="C35" s="133"/>
      <c r="D35" s="133"/>
      <c r="E35" s="134"/>
      <c r="F35" s="135"/>
      <c r="G35" s="136"/>
      <c r="H35" s="32"/>
      <c r="I35" s="33"/>
      <c r="J35" s="33"/>
      <c r="K35" s="33"/>
      <c r="L35" s="33"/>
      <c r="M35" s="33"/>
      <c r="N35" s="33"/>
      <c r="O35" s="33"/>
      <c r="P35" s="33"/>
      <c r="Q35" s="33"/>
      <c r="R35" s="33"/>
    </row>
    <row r="36" spans="1:18" s="31" customFormat="1" ht="15.6" thickBot="1" x14ac:dyDescent="0.3">
      <c r="A36" s="137"/>
      <c r="B36" s="132"/>
      <c r="C36" s="133"/>
      <c r="D36" s="133"/>
      <c r="E36" s="134"/>
      <c r="F36" s="135"/>
      <c r="G36" s="136"/>
      <c r="H36" s="32"/>
      <c r="I36" s="33"/>
      <c r="J36" s="33"/>
      <c r="K36" s="33"/>
      <c r="L36" s="33"/>
      <c r="M36" s="33"/>
      <c r="N36" s="33"/>
      <c r="O36" s="33"/>
      <c r="P36" s="33"/>
      <c r="Q36" s="33"/>
      <c r="R36" s="33"/>
    </row>
    <row r="37" spans="1:18" s="31" customFormat="1" ht="16.2" thickBot="1" x14ac:dyDescent="0.35">
      <c r="A37" s="428" t="s">
        <v>322</v>
      </c>
      <c r="B37" s="429"/>
      <c r="C37" s="418">
        <f>SUM(C31:C36)</f>
        <v>0</v>
      </c>
      <c r="D37" s="419">
        <f>SUM(D31:D36)</f>
        <v>0</v>
      </c>
      <c r="E37" s="430"/>
      <c r="F37" s="431"/>
      <c r="G37" s="432"/>
      <c r="H37" s="32"/>
      <c r="I37" s="33"/>
      <c r="J37" s="33"/>
      <c r="K37" s="33"/>
      <c r="L37" s="33"/>
      <c r="M37" s="33"/>
      <c r="N37" s="33"/>
      <c r="O37" s="33"/>
      <c r="P37" s="33"/>
      <c r="Q37" s="33"/>
      <c r="R37" s="33"/>
    </row>
    <row r="38" spans="1:18" s="31" customFormat="1" ht="15" x14ac:dyDescent="0.25">
      <c r="A38" s="130"/>
      <c r="B38" s="423"/>
      <c r="C38" s="424"/>
      <c r="D38" s="424"/>
      <c r="E38" s="425"/>
      <c r="F38" s="426"/>
      <c r="G38" s="83"/>
      <c r="H38" s="32"/>
      <c r="I38" s="33"/>
      <c r="J38" s="33"/>
      <c r="K38" s="33"/>
      <c r="L38" s="33"/>
      <c r="M38" s="33"/>
      <c r="N38" s="33"/>
      <c r="O38" s="33"/>
      <c r="P38" s="33"/>
      <c r="Q38" s="33"/>
      <c r="R38" s="33"/>
    </row>
    <row r="39" spans="1:18" s="16" customFormat="1" ht="15.6" x14ac:dyDescent="0.3">
      <c r="A39" s="439" t="s">
        <v>273</v>
      </c>
      <c r="B39" s="417"/>
      <c r="C39" s="427"/>
      <c r="D39" s="427"/>
      <c r="E39" s="420"/>
      <c r="F39" s="421"/>
      <c r="G39" s="422"/>
      <c r="H39" s="29"/>
      <c r="I39" s="120"/>
      <c r="J39" s="120"/>
      <c r="K39" s="120"/>
      <c r="L39" s="120"/>
      <c r="M39" s="120"/>
      <c r="N39" s="120"/>
      <c r="O39" s="120"/>
      <c r="P39" s="120"/>
      <c r="Q39" s="120"/>
      <c r="R39" s="120"/>
    </row>
    <row r="40" spans="1:18" s="31" customFormat="1" ht="15" x14ac:dyDescent="0.25">
      <c r="A40" s="137"/>
      <c r="B40" s="132"/>
      <c r="C40" s="133"/>
      <c r="D40" s="133"/>
      <c r="E40" s="134"/>
      <c r="F40" s="135"/>
      <c r="G40" s="136"/>
      <c r="H40" s="32"/>
      <c r="I40" s="33"/>
      <c r="J40" s="33"/>
      <c r="K40" s="33"/>
      <c r="L40" s="33"/>
      <c r="M40" s="33"/>
      <c r="N40" s="33"/>
      <c r="O40" s="33"/>
      <c r="P40" s="33"/>
      <c r="Q40" s="33"/>
      <c r="R40" s="33"/>
    </row>
    <row r="41" spans="1:18" s="31" customFormat="1" ht="15" x14ac:dyDescent="0.25">
      <c r="A41" s="137"/>
      <c r="B41" s="132"/>
      <c r="C41" s="133"/>
      <c r="D41" s="133"/>
      <c r="E41" s="134"/>
      <c r="F41" s="135"/>
      <c r="G41" s="136"/>
      <c r="H41" s="32"/>
      <c r="I41" s="33"/>
      <c r="J41" s="33"/>
      <c r="K41" s="33"/>
      <c r="L41" s="33"/>
      <c r="M41" s="33"/>
      <c r="N41" s="33"/>
      <c r="O41" s="33"/>
      <c r="P41" s="33"/>
      <c r="Q41" s="33"/>
      <c r="R41" s="33"/>
    </row>
    <row r="42" spans="1:18" s="31" customFormat="1" ht="15" x14ac:dyDescent="0.25">
      <c r="A42" s="137"/>
      <c r="B42" s="132"/>
      <c r="C42" s="133"/>
      <c r="D42" s="133"/>
      <c r="E42" s="134"/>
      <c r="F42" s="135"/>
      <c r="G42" s="136"/>
      <c r="H42" s="32"/>
      <c r="I42" s="33"/>
      <c r="J42" s="33"/>
      <c r="K42" s="33"/>
      <c r="L42" s="33"/>
      <c r="M42" s="33"/>
      <c r="N42" s="33"/>
      <c r="O42" s="33"/>
      <c r="P42" s="33"/>
      <c r="Q42" s="33"/>
      <c r="R42" s="33"/>
    </row>
    <row r="43" spans="1:18" s="31" customFormat="1" ht="15.6" thickBot="1" x14ac:dyDescent="0.3">
      <c r="A43" s="137"/>
      <c r="B43" s="132"/>
      <c r="C43" s="133"/>
      <c r="D43" s="133"/>
      <c r="E43" s="134"/>
      <c r="F43" s="135"/>
      <c r="G43" s="136"/>
      <c r="H43" s="32"/>
      <c r="I43" s="33"/>
      <c r="J43" s="33"/>
      <c r="K43" s="33"/>
      <c r="L43" s="33"/>
      <c r="M43" s="33"/>
      <c r="N43" s="33"/>
      <c r="O43" s="33"/>
      <c r="P43" s="33"/>
      <c r="Q43" s="33"/>
      <c r="R43" s="33"/>
    </row>
    <row r="44" spans="1:18" s="31" customFormat="1" ht="16.2" thickBot="1" x14ac:dyDescent="0.35">
      <c r="A44" s="428" t="s">
        <v>322</v>
      </c>
      <c r="B44" s="429"/>
      <c r="C44" s="418">
        <f>SUM(C40:C43)</f>
        <v>0</v>
      </c>
      <c r="D44" s="419">
        <f>SUM(D40:D43)</f>
        <v>0</v>
      </c>
      <c r="E44" s="430"/>
      <c r="F44" s="431"/>
      <c r="G44" s="432"/>
      <c r="H44" s="32"/>
      <c r="I44" s="33"/>
      <c r="J44" s="33"/>
      <c r="K44" s="33"/>
      <c r="L44" s="33"/>
      <c r="M44" s="33"/>
      <c r="N44" s="33"/>
      <c r="O44" s="33"/>
      <c r="P44" s="33"/>
      <c r="Q44" s="33"/>
      <c r="R44" s="33"/>
    </row>
    <row r="45" spans="1:18" s="31" customFormat="1" ht="15" x14ac:dyDescent="0.25">
      <c r="A45" s="131"/>
      <c r="B45" s="433"/>
      <c r="C45" s="434"/>
      <c r="D45" s="434"/>
      <c r="E45" s="435"/>
      <c r="F45" s="436"/>
      <c r="G45" s="85"/>
      <c r="H45" s="32"/>
      <c r="I45" s="33"/>
      <c r="J45" s="33"/>
      <c r="K45" s="33"/>
      <c r="L45" s="33"/>
      <c r="M45" s="33"/>
      <c r="N45" s="33"/>
      <c r="O45" s="33"/>
      <c r="P45" s="33"/>
      <c r="Q45" s="33"/>
      <c r="R45" s="33"/>
    </row>
    <row r="46" spans="1:18" s="31" customFormat="1" ht="15.6" x14ac:dyDescent="0.3">
      <c r="A46" s="439" t="s">
        <v>324</v>
      </c>
      <c r="B46" s="417"/>
      <c r="C46" s="427"/>
      <c r="D46" s="427"/>
      <c r="E46" s="420"/>
      <c r="F46" s="421"/>
      <c r="G46" s="422"/>
      <c r="H46" s="32"/>
      <c r="I46" s="33"/>
      <c r="J46" s="33"/>
      <c r="K46" s="33"/>
      <c r="L46" s="33"/>
      <c r="M46" s="33"/>
      <c r="N46" s="33"/>
      <c r="O46" s="33"/>
      <c r="P46" s="33"/>
      <c r="Q46" s="33"/>
      <c r="R46" s="33"/>
    </row>
    <row r="47" spans="1:18" ht="15" x14ac:dyDescent="0.25">
      <c r="A47" s="137"/>
      <c r="B47" s="132"/>
      <c r="C47" s="133"/>
      <c r="D47" s="133"/>
      <c r="E47" s="134"/>
      <c r="F47" s="135"/>
      <c r="G47" s="136"/>
    </row>
    <row r="48" spans="1:18" ht="15" x14ac:dyDescent="0.25">
      <c r="A48" s="137"/>
      <c r="B48" s="132"/>
      <c r="C48" s="133"/>
      <c r="D48" s="133"/>
      <c r="E48" s="134"/>
      <c r="F48" s="135"/>
      <c r="G48" s="136"/>
    </row>
    <row r="49" spans="1:7" ht="15" x14ac:dyDescent="0.25">
      <c r="A49" s="137"/>
      <c r="B49" s="132"/>
      <c r="C49" s="133"/>
      <c r="D49" s="133"/>
      <c r="E49" s="134"/>
      <c r="F49" s="135"/>
      <c r="G49" s="136"/>
    </row>
    <row r="50" spans="1:7" ht="15" x14ac:dyDescent="0.25">
      <c r="A50" s="137"/>
      <c r="B50" s="132"/>
      <c r="C50" s="133"/>
      <c r="D50" s="133"/>
      <c r="E50" s="134"/>
      <c r="F50" s="135"/>
      <c r="G50" s="136"/>
    </row>
    <row r="51" spans="1:7" ht="15" x14ac:dyDescent="0.25">
      <c r="A51" s="137"/>
      <c r="B51" s="132"/>
      <c r="C51" s="133"/>
      <c r="D51" s="133"/>
      <c r="E51" s="134"/>
      <c r="F51" s="135"/>
      <c r="G51" s="136"/>
    </row>
    <row r="52" spans="1:7" ht="15.6" thickBot="1" x14ac:dyDescent="0.3">
      <c r="A52" s="137"/>
      <c r="B52" s="132"/>
      <c r="C52" s="133"/>
      <c r="D52" s="133"/>
      <c r="E52" s="134"/>
      <c r="F52" s="135"/>
      <c r="G52" s="136"/>
    </row>
    <row r="53" spans="1:7" ht="16.2" thickBot="1" x14ac:dyDescent="0.35">
      <c r="A53" s="428" t="s">
        <v>64</v>
      </c>
      <c r="B53" s="429"/>
      <c r="C53" s="418">
        <f>SUM(C47:C52)</f>
        <v>0</v>
      </c>
      <c r="D53" s="419">
        <f>SUM(D47:D52)</f>
        <v>0</v>
      </c>
      <c r="E53" s="430"/>
      <c r="F53" s="431"/>
      <c r="G53" s="432"/>
    </row>
    <row r="54" spans="1:7" x14ac:dyDescent="0.25">
      <c r="A54" s="55"/>
      <c r="B54" s="80"/>
      <c r="C54" s="86"/>
      <c r="D54" s="86"/>
      <c r="E54" s="87"/>
      <c r="F54" s="426"/>
      <c r="G54" s="95"/>
    </row>
    <row r="55" spans="1:7" x14ac:dyDescent="0.25">
      <c r="A55" s="437" t="s">
        <v>320</v>
      </c>
      <c r="B55" s="437"/>
      <c r="C55" s="437"/>
      <c r="D55" s="437"/>
      <c r="E55" s="437"/>
      <c r="F55" s="437"/>
      <c r="G55" s="437"/>
    </row>
    <row r="56" spans="1:7" x14ac:dyDescent="0.25">
      <c r="A56" s="55"/>
      <c r="B56" s="80"/>
      <c r="C56" s="86"/>
      <c r="D56" s="86"/>
      <c r="E56" s="87"/>
      <c r="F56" s="426"/>
      <c r="G56" s="95"/>
    </row>
    <row r="57" spans="1:7" x14ac:dyDescent="0.25">
      <c r="A57" s="55"/>
      <c r="B57" s="80"/>
      <c r="C57" s="86"/>
      <c r="D57" s="86"/>
      <c r="E57" s="87"/>
      <c r="F57" s="426"/>
      <c r="G57" s="95"/>
    </row>
    <row r="58" spans="1:7" x14ac:dyDescent="0.25">
      <c r="A58" s="55"/>
      <c r="B58" s="80"/>
      <c r="C58" s="86"/>
      <c r="D58" s="86"/>
      <c r="E58" s="87"/>
      <c r="F58" s="426"/>
      <c r="G58" s="95"/>
    </row>
    <row r="59" spans="1:7" x14ac:dyDescent="0.25">
      <c r="A59" s="55"/>
      <c r="B59" s="80"/>
      <c r="C59" s="86"/>
      <c r="D59" s="86"/>
      <c r="E59" s="87"/>
      <c r="F59" s="426"/>
      <c r="G59" s="95"/>
    </row>
    <row r="60" spans="1:7" x14ac:dyDescent="0.25">
      <c r="A60" s="55"/>
      <c r="B60" s="80"/>
      <c r="C60" s="86"/>
      <c r="D60" s="86"/>
      <c r="E60" s="87"/>
      <c r="F60" s="426"/>
      <c r="G60" s="95"/>
    </row>
    <row r="61" spans="1:7" x14ac:dyDescent="0.25">
      <c r="A61" s="55"/>
      <c r="B61" s="80"/>
      <c r="C61" s="86"/>
      <c r="D61" s="86"/>
      <c r="E61" s="87"/>
      <c r="F61" s="426"/>
      <c r="G61" s="95"/>
    </row>
    <row r="62" spans="1:7" x14ac:dyDescent="0.25">
      <c r="A62" s="55"/>
      <c r="B62" s="80"/>
      <c r="C62" s="86"/>
      <c r="D62" s="86"/>
      <c r="E62" s="87"/>
      <c r="F62" s="426"/>
      <c r="G62" s="95"/>
    </row>
    <row r="63" spans="1:7" x14ac:dyDescent="0.25">
      <c r="A63" s="55"/>
      <c r="B63" s="80"/>
      <c r="C63" s="86"/>
      <c r="D63" s="86"/>
      <c r="E63" s="87"/>
      <c r="F63" s="426"/>
      <c r="G63" s="95"/>
    </row>
    <row r="64" spans="1:7" x14ac:dyDescent="0.25">
      <c r="A64" s="55"/>
      <c r="B64" s="80"/>
      <c r="C64" s="86"/>
      <c r="D64" s="86"/>
      <c r="E64" s="87"/>
      <c r="F64" s="426"/>
      <c r="G64" s="95"/>
    </row>
    <row r="65" spans="1:7" x14ac:dyDescent="0.25">
      <c r="A65" s="55"/>
      <c r="B65" s="80"/>
      <c r="C65" s="86"/>
      <c r="D65" s="86"/>
      <c r="E65" s="87"/>
      <c r="F65" s="426"/>
      <c r="G65" s="95"/>
    </row>
    <row r="66" spans="1:7" x14ac:dyDescent="0.25">
      <c r="A66" s="55"/>
      <c r="B66" s="80"/>
      <c r="C66" s="86"/>
      <c r="D66" s="86"/>
      <c r="E66" s="87"/>
      <c r="F66" s="426"/>
      <c r="G66" s="95"/>
    </row>
    <row r="67" spans="1:7" x14ac:dyDescent="0.25">
      <c r="A67" s="55"/>
      <c r="B67" s="80"/>
      <c r="C67" s="86"/>
      <c r="D67" s="86"/>
      <c r="E67" s="87"/>
      <c r="F67" s="426"/>
      <c r="G67" s="95"/>
    </row>
    <row r="68" spans="1:7" x14ac:dyDescent="0.25">
      <c r="A68" s="55"/>
      <c r="B68" s="80"/>
      <c r="C68" s="86"/>
      <c r="D68" s="86"/>
      <c r="E68" s="87"/>
      <c r="F68" s="426"/>
      <c r="G68" s="95"/>
    </row>
    <row r="69" spans="1:7" x14ac:dyDescent="0.25">
      <c r="F69" s="438"/>
    </row>
  </sheetData>
  <sheetProtection sheet="1" objects="1" scenarios="1" selectLockedCells="1"/>
  <mergeCells count="3">
    <mergeCell ref="A1:G1"/>
    <mergeCell ref="A3:G3"/>
    <mergeCell ref="B4:G4"/>
  </mergeCells>
  <phoneticPr fontId="4" type="noConversion"/>
  <pageMargins left="0.75" right="0.75" top="1" bottom="1" header="0.5" footer="0.5"/>
  <pageSetup scale="70"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145"/>
  <sheetViews>
    <sheetView workbookViewId="0">
      <selection activeCell="C7" sqref="C7"/>
    </sheetView>
  </sheetViews>
  <sheetFormatPr defaultColWidth="8.88671875" defaultRowHeight="13.2" x14ac:dyDescent="0.25"/>
  <cols>
    <col min="1" max="1" width="7.88671875" customWidth="1"/>
    <col min="2" max="2" width="35.33203125" bestFit="1" customWidth="1"/>
    <col min="3" max="3" width="17.6640625" style="2" customWidth="1"/>
    <col min="4" max="4" width="6.6640625" style="2" bestFit="1" customWidth="1"/>
    <col min="5" max="5" width="20.6640625" style="88" customWidth="1"/>
    <col min="6" max="6" width="14.44140625" style="89" bestFit="1" customWidth="1"/>
    <col min="7" max="7" width="9" style="90" bestFit="1" customWidth="1"/>
    <col min="8" max="8" width="11.33203125" style="97" bestFit="1" customWidth="1"/>
    <col min="9" max="19" width="11.88671875" customWidth="1"/>
  </cols>
  <sheetData>
    <row r="1" spans="1:19" ht="92.4" customHeight="1" x14ac:dyDescent="0.4">
      <c r="A1" s="514"/>
      <c r="B1" s="514"/>
      <c r="C1" s="514"/>
      <c r="D1" s="514"/>
      <c r="E1" s="514"/>
      <c r="F1" s="514"/>
      <c r="G1" s="163"/>
      <c r="H1" s="163"/>
      <c r="I1" s="163"/>
      <c r="J1" s="163"/>
      <c r="K1" s="163"/>
      <c r="L1" s="163"/>
      <c r="M1" s="163"/>
      <c r="N1" s="163"/>
      <c r="O1" s="163"/>
      <c r="P1" s="163"/>
      <c r="Q1" s="163"/>
      <c r="R1" s="163"/>
    </row>
    <row r="2" spans="1:19" s="16" customFormat="1" ht="20.399999999999999" x14ac:dyDescent="0.35">
      <c r="B2" s="526" t="s">
        <v>72</v>
      </c>
      <c r="C2" s="527"/>
      <c r="D2" s="527"/>
      <c r="E2" s="528"/>
      <c r="F2" s="144"/>
      <c r="G2" s="145"/>
      <c r="H2" s="146"/>
      <c r="I2" s="127"/>
      <c r="J2" s="127"/>
      <c r="K2" s="127"/>
      <c r="L2" s="127"/>
      <c r="M2" s="127"/>
      <c r="N2" s="127"/>
      <c r="O2" s="127"/>
      <c r="P2" s="127"/>
      <c r="Q2" s="127"/>
      <c r="R2" s="127"/>
      <c r="S2" s="127"/>
    </row>
    <row r="3" spans="1:19" s="155" customFormat="1" ht="15.6" customHeight="1" x14ac:dyDescent="0.3">
      <c r="B3" s="165" t="s">
        <v>176</v>
      </c>
      <c r="C3" s="529"/>
      <c r="D3" s="530"/>
      <c r="E3" s="531"/>
    </row>
    <row r="4" spans="1:19" s="155" customFormat="1" ht="15.6" x14ac:dyDescent="0.3">
      <c r="B4" s="441" t="s">
        <v>15</v>
      </c>
      <c r="C4" s="442" t="s">
        <v>73</v>
      </c>
      <c r="D4" s="443"/>
      <c r="E4" s="444" t="s">
        <v>73</v>
      </c>
    </row>
    <row r="5" spans="1:19" s="33" customFormat="1" ht="15.6" x14ac:dyDescent="0.3">
      <c r="B5" s="445" t="s">
        <v>74</v>
      </c>
      <c r="C5" s="446" t="s">
        <v>75</v>
      </c>
      <c r="D5" s="447" t="s">
        <v>178</v>
      </c>
      <c r="E5" s="448" t="s">
        <v>76</v>
      </c>
      <c r="F5" s="147"/>
      <c r="G5" s="148"/>
      <c r="H5" s="149"/>
    </row>
    <row r="6" spans="1:19" s="31" customFormat="1" ht="15" x14ac:dyDescent="0.25">
      <c r="B6" s="449" t="s">
        <v>325</v>
      </c>
      <c r="C6" s="450"/>
      <c r="D6" s="451"/>
      <c r="E6" s="644">
        <f t="shared" ref="E6:E20" si="0">C6/12</f>
        <v>0</v>
      </c>
      <c r="F6" s="147"/>
      <c r="G6" s="148"/>
      <c r="H6" s="149"/>
      <c r="I6" s="33"/>
      <c r="J6" s="33"/>
      <c r="K6" s="33"/>
      <c r="L6" s="33"/>
      <c r="M6" s="33"/>
      <c r="N6" s="33"/>
      <c r="O6" s="33"/>
      <c r="P6" s="33"/>
      <c r="Q6" s="33"/>
      <c r="R6" s="33"/>
      <c r="S6" s="33"/>
    </row>
    <row r="7" spans="1:19" s="31" customFormat="1" ht="15" x14ac:dyDescent="0.25">
      <c r="B7" s="162" t="s">
        <v>77</v>
      </c>
      <c r="C7" s="452"/>
      <c r="D7" s="453"/>
      <c r="E7" s="645">
        <f t="shared" si="0"/>
        <v>0</v>
      </c>
      <c r="F7" s="147"/>
      <c r="G7" s="148"/>
      <c r="H7" s="149"/>
      <c r="I7" s="33"/>
      <c r="J7" s="33"/>
      <c r="K7" s="33"/>
      <c r="L7" s="33"/>
      <c r="M7" s="33"/>
      <c r="N7" s="33"/>
      <c r="O7" s="33"/>
      <c r="P7" s="33"/>
      <c r="Q7" s="33"/>
      <c r="R7" s="33"/>
      <c r="S7" s="33"/>
    </row>
    <row r="8" spans="1:19" s="31" customFormat="1" ht="15" x14ac:dyDescent="0.25">
      <c r="B8" s="162" t="s">
        <v>78</v>
      </c>
      <c r="C8" s="452"/>
      <c r="D8" s="453"/>
      <c r="E8" s="645">
        <f t="shared" si="0"/>
        <v>0</v>
      </c>
      <c r="F8" s="147"/>
      <c r="G8" s="148"/>
      <c r="H8" s="149"/>
      <c r="I8" s="33"/>
      <c r="J8" s="33"/>
      <c r="K8" s="33"/>
      <c r="L8" s="33"/>
      <c r="M8" s="33"/>
      <c r="N8" s="33"/>
      <c r="O8" s="33"/>
      <c r="P8" s="33"/>
      <c r="Q8" s="33"/>
      <c r="R8" s="33"/>
      <c r="S8" s="33"/>
    </row>
    <row r="9" spans="1:19" s="31" customFormat="1" ht="15" x14ac:dyDescent="0.25">
      <c r="B9" s="162" t="s">
        <v>326</v>
      </c>
      <c r="C9" s="452"/>
      <c r="D9" s="453"/>
      <c r="E9" s="645">
        <f t="shared" si="0"/>
        <v>0</v>
      </c>
      <c r="F9" s="147"/>
      <c r="G9" s="148"/>
      <c r="H9" s="149"/>
      <c r="I9" s="33"/>
      <c r="J9" s="33"/>
      <c r="K9" s="33"/>
      <c r="L9" s="33"/>
      <c r="M9" s="33"/>
      <c r="N9" s="33"/>
      <c r="O9" s="33"/>
      <c r="P9" s="33"/>
      <c r="Q9" s="33"/>
      <c r="R9" s="33"/>
      <c r="S9" s="33"/>
    </row>
    <row r="10" spans="1:19" s="31" customFormat="1" ht="15" x14ac:dyDescent="0.25">
      <c r="B10" s="162" t="s">
        <v>79</v>
      </c>
      <c r="C10" s="452"/>
      <c r="D10" s="453"/>
      <c r="E10" s="645">
        <f t="shared" si="0"/>
        <v>0</v>
      </c>
      <c r="F10" s="147"/>
      <c r="G10" s="148"/>
      <c r="H10" s="149"/>
      <c r="I10" s="33"/>
      <c r="J10" s="33"/>
      <c r="K10" s="33"/>
      <c r="L10" s="33"/>
      <c r="M10" s="33"/>
      <c r="N10" s="33"/>
      <c r="O10" s="33"/>
      <c r="P10" s="33"/>
      <c r="Q10" s="33"/>
      <c r="R10" s="33"/>
      <c r="S10" s="33"/>
    </row>
    <row r="11" spans="1:19" s="31" customFormat="1" ht="15" x14ac:dyDescent="0.25">
      <c r="B11" s="162" t="s">
        <v>80</v>
      </c>
      <c r="C11" s="452"/>
      <c r="D11" s="453"/>
      <c r="E11" s="645">
        <f t="shared" si="0"/>
        <v>0</v>
      </c>
      <c r="F11" s="156"/>
      <c r="G11" s="148"/>
      <c r="H11" s="149"/>
      <c r="I11" s="33"/>
      <c r="J11" s="33"/>
      <c r="K11" s="33"/>
      <c r="L11" s="33"/>
      <c r="M11" s="33"/>
      <c r="N11" s="33"/>
      <c r="O11" s="33"/>
      <c r="P11" s="33"/>
      <c r="Q11" s="33"/>
      <c r="R11" s="33"/>
      <c r="S11" s="33"/>
    </row>
    <row r="12" spans="1:19" s="31" customFormat="1" ht="15" x14ac:dyDescent="0.25">
      <c r="B12" s="162" t="s">
        <v>327</v>
      </c>
      <c r="C12" s="452"/>
      <c r="D12" s="453"/>
      <c r="E12" s="645">
        <f t="shared" si="0"/>
        <v>0</v>
      </c>
      <c r="F12" s="147"/>
      <c r="G12" s="148"/>
      <c r="H12" s="149"/>
      <c r="I12" s="33"/>
      <c r="J12" s="33"/>
      <c r="K12" s="33"/>
      <c r="L12" s="33"/>
      <c r="M12" s="33"/>
      <c r="N12" s="33"/>
      <c r="O12" s="33"/>
      <c r="P12" s="33"/>
      <c r="Q12" s="33"/>
      <c r="R12" s="33"/>
      <c r="S12" s="33"/>
    </row>
    <row r="13" spans="1:19" s="31" customFormat="1" ht="15" x14ac:dyDescent="0.25">
      <c r="B13" s="162" t="s">
        <v>81</v>
      </c>
      <c r="C13" s="452"/>
      <c r="D13" s="453"/>
      <c r="E13" s="645">
        <f t="shared" si="0"/>
        <v>0</v>
      </c>
      <c r="F13" s="147"/>
      <c r="G13" s="148"/>
      <c r="H13" s="149"/>
      <c r="I13" s="33"/>
      <c r="J13" s="33"/>
      <c r="K13" s="33"/>
      <c r="L13" s="33"/>
      <c r="M13" s="33"/>
      <c r="N13" s="33"/>
      <c r="O13" s="33"/>
      <c r="P13" s="33"/>
      <c r="Q13" s="33"/>
      <c r="R13" s="33"/>
      <c r="S13" s="33"/>
    </row>
    <row r="14" spans="1:19" s="31" customFormat="1" ht="15" x14ac:dyDescent="0.25">
      <c r="B14" s="162" t="s">
        <v>82</v>
      </c>
      <c r="C14" s="452"/>
      <c r="D14" s="453"/>
      <c r="E14" s="645">
        <f t="shared" si="0"/>
        <v>0</v>
      </c>
      <c r="F14" s="147"/>
      <c r="G14" s="148"/>
      <c r="H14" s="149"/>
      <c r="J14" s="33"/>
      <c r="K14" s="33"/>
      <c r="L14" s="33"/>
      <c r="M14" s="33"/>
      <c r="N14" s="33"/>
      <c r="O14" s="33"/>
      <c r="P14" s="33"/>
      <c r="Q14" s="33"/>
      <c r="R14" s="33"/>
      <c r="S14" s="33"/>
    </row>
    <row r="15" spans="1:19" s="31" customFormat="1" ht="15" x14ac:dyDescent="0.25">
      <c r="B15" s="162" t="s">
        <v>83</v>
      </c>
      <c r="C15" s="452"/>
      <c r="D15" s="453"/>
      <c r="E15" s="645">
        <f t="shared" si="0"/>
        <v>0</v>
      </c>
      <c r="F15" s="147"/>
      <c r="G15" s="148"/>
      <c r="H15" s="149"/>
      <c r="J15" s="33"/>
      <c r="K15" s="33"/>
      <c r="L15" s="33"/>
      <c r="M15" s="33"/>
      <c r="N15" s="33"/>
      <c r="O15" s="33"/>
      <c r="P15" s="33"/>
      <c r="Q15" s="33"/>
      <c r="R15" s="33"/>
      <c r="S15" s="33"/>
    </row>
    <row r="16" spans="1:19" s="31" customFormat="1" ht="15" x14ac:dyDescent="0.25">
      <c r="B16" s="167" t="s">
        <v>84</v>
      </c>
      <c r="C16" s="452"/>
      <c r="D16" s="453"/>
      <c r="E16" s="645">
        <f t="shared" si="0"/>
        <v>0</v>
      </c>
      <c r="F16" s="147"/>
      <c r="G16" s="148"/>
      <c r="H16" s="149"/>
      <c r="J16" s="33"/>
      <c r="K16" s="33"/>
      <c r="L16" s="33"/>
      <c r="M16" s="33"/>
      <c r="N16" s="33"/>
      <c r="O16" s="33"/>
      <c r="P16" s="33"/>
      <c r="Q16" s="33"/>
      <c r="R16" s="33"/>
      <c r="S16" s="33"/>
    </row>
    <row r="17" spans="2:19" s="31" customFormat="1" ht="15" x14ac:dyDescent="0.25">
      <c r="B17" s="167" t="s">
        <v>85</v>
      </c>
      <c r="C17" s="452"/>
      <c r="D17" s="453"/>
      <c r="E17" s="645">
        <f t="shared" si="0"/>
        <v>0</v>
      </c>
      <c r="F17" s="147"/>
      <c r="G17" s="148"/>
      <c r="H17" s="149"/>
      <c r="J17" s="33"/>
      <c r="K17" s="33"/>
      <c r="L17" s="33"/>
      <c r="M17" s="33"/>
      <c r="N17" s="33"/>
      <c r="O17" s="33"/>
      <c r="P17" s="33"/>
      <c r="Q17" s="33"/>
      <c r="R17" s="33"/>
      <c r="S17" s="33"/>
    </row>
    <row r="18" spans="2:19" s="31" customFormat="1" ht="15" x14ac:dyDescent="0.25">
      <c r="B18" s="167" t="s">
        <v>86</v>
      </c>
      <c r="C18" s="452"/>
      <c r="D18" s="453"/>
      <c r="E18" s="645">
        <f t="shared" si="0"/>
        <v>0</v>
      </c>
      <c r="F18" s="147"/>
      <c r="G18" s="148"/>
      <c r="H18" s="149"/>
      <c r="J18" s="33"/>
      <c r="K18" s="33"/>
      <c r="L18" s="33"/>
      <c r="M18" s="33"/>
      <c r="N18" s="33"/>
      <c r="O18" s="33"/>
      <c r="P18" s="33"/>
      <c r="Q18" s="33"/>
      <c r="R18" s="33"/>
      <c r="S18" s="33"/>
    </row>
    <row r="19" spans="2:19" s="31" customFormat="1" ht="15" x14ac:dyDescent="0.25">
      <c r="B19" s="167" t="s">
        <v>87</v>
      </c>
      <c r="C19" s="452"/>
      <c r="D19" s="453"/>
      <c r="E19" s="645">
        <f t="shared" si="0"/>
        <v>0</v>
      </c>
      <c r="F19" s="147"/>
      <c r="G19" s="148"/>
      <c r="H19" s="149"/>
      <c r="J19" s="33"/>
      <c r="K19" s="33"/>
      <c r="L19" s="33"/>
      <c r="M19" s="33"/>
      <c r="N19" s="33"/>
      <c r="O19" s="33"/>
      <c r="P19" s="33"/>
      <c r="Q19" s="33"/>
      <c r="R19" s="33"/>
      <c r="S19" s="33"/>
    </row>
    <row r="20" spans="2:19" s="16" customFormat="1" ht="15" customHeight="1" x14ac:dyDescent="0.3">
      <c r="B20" s="168" t="s">
        <v>88</v>
      </c>
      <c r="C20" s="454"/>
      <c r="D20" s="455"/>
      <c r="E20" s="646">
        <f t="shared" si="0"/>
        <v>0</v>
      </c>
      <c r="F20" s="144"/>
      <c r="G20" s="145"/>
      <c r="H20" s="146"/>
      <c r="I20" s="127"/>
      <c r="J20" s="127"/>
      <c r="K20" s="127"/>
      <c r="L20" s="127"/>
      <c r="M20" s="127"/>
      <c r="N20" s="127"/>
      <c r="O20" s="127"/>
      <c r="P20" s="127"/>
      <c r="Q20" s="127"/>
      <c r="R20" s="127"/>
      <c r="S20" s="127"/>
    </row>
    <row r="21" spans="2:19" ht="15.6" x14ac:dyDescent="0.3">
      <c r="B21" s="98"/>
      <c r="C21" s="74"/>
      <c r="D21" s="74"/>
      <c r="E21" s="82"/>
      <c r="F21" s="157"/>
      <c r="G21" s="150"/>
      <c r="H21" s="158"/>
      <c r="I21" s="129"/>
      <c r="J21" s="129"/>
      <c r="K21" s="129"/>
      <c r="L21" s="129"/>
      <c r="M21" s="129"/>
      <c r="N21" s="129"/>
      <c r="O21" s="129"/>
      <c r="P21" s="129"/>
      <c r="Q21" s="129"/>
      <c r="R21" s="129"/>
      <c r="S21" s="36"/>
    </row>
    <row r="22" spans="2:19" x14ac:dyDescent="0.25">
      <c r="B22" s="358" t="s">
        <v>328</v>
      </c>
      <c r="C22" s="456"/>
      <c r="D22" s="456"/>
      <c r="E22" s="424"/>
      <c r="F22" s="157"/>
      <c r="G22" s="150"/>
      <c r="H22" s="158"/>
      <c r="I22" s="129"/>
      <c r="J22" s="129"/>
      <c r="K22" s="129"/>
      <c r="L22" s="129"/>
      <c r="M22" s="129"/>
      <c r="N22" s="129"/>
      <c r="O22" s="129"/>
      <c r="P22" s="129"/>
      <c r="Q22" s="129"/>
      <c r="R22" s="129"/>
      <c r="S22" s="36"/>
    </row>
    <row r="23" spans="2:19" s="16" customFormat="1" ht="15.6" x14ac:dyDescent="0.3">
      <c r="B23" s="80"/>
      <c r="C23" s="456"/>
      <c r="D23" s="456"/>
      <c r="E23" s="424"/>
      <c r="F23" s="159"/>
      <c r="G23" s="160"/>
      <c r="H23" s="161"/>
      <c r="I23" s="120"/>
      <c r="J23" s="120"/>
      <c r="K23" s="120"/>
      <c r="L23" s="120"/>
      <c r="M23" s="120"/>
      <c r="N23" s="120"/>
      <c r="O23" s="120"/>
      <c r="P23" s="120"/>
      <c r="Q23" s="120"/>
      <c r="R23" s="120"/>
      <c r="S23" s="120"/>
    </row>
    <row r="24" spans="2:19" s="31" customFormat="1" ht="15.6" x14ac:dyDescent="0.3">
      <c r="B24" s="64"/>
      <c r="C24" s="457"/>
      <c r="D24" s="457"/>
      <c r="E24" s="458"/>
      <c r="F24" s="147"/>
      <c r="G24" s="148"/>
      <c r="H24" s="149"/>
      <c r="I24" s="33"/>
      <c r="J24" s="33"/>
      <c r="K24" s="33"/>
      <c r="L24" s="33"/>
      <c r="M24" s="33"/>
      <c r="N24" s="33"/>
      <c r="O24" s="33"/>
      <c r="P24" s="33"/>
      <c r="Q24" s="33"/>
      <c r="R24" s="33"/>
      <c r="S24" s="33"/>
    </row>
    <row r="25" spans="2:19" s="31" customFormat="1" ht="15" x14ac:dyDescent="0.25">
      <c r="B25" s="154"/>
      <c r="C25" s="459"/>
      <c r="D25" s="459"/>
      <c r="E25" s="434"/>
      <c r="F25" s="147"/>
      <c r="G25" s="148"/>
      <c r="H25" s="149"/>
      <c r="I25" s="33"/>
      <c r="J25" s="33"/>
      <c r="K25" s="33"/>
      <c r="L25" s="33"/>
      <c r="M25" s="33"/>
      <c r="N25" s="33"/>
      <c r="O25" s="33"/>
      <c r="P25" s="33"/>
      <c r="Q25" s="33"/>
      <c r="R25" s="33"/>
      <c r="S25" s="33"/>
    </row>
    <row r="26" spans="2:19" s="31" customFormat="1" ht="15" x14ac:dyDescent="0.25">
      <c r="B26" s="154"/>
      <c r="C26" s="459"/>
      <c r="D26" s="459"/>
      <c r="E26" s="434"/>
      <c r="F26" s="147"/>
      <c r="G26" s="148"/>
      <c r="H26" s="149"/>
      <c r="I26" s="33"/>
      <c r="J26" s="33"/>
      <c r="K26" s="33"/>
      <c r="L26" s="33"/>
      <c r="M26" s="33"/>
      <c r="N26" s="33"/>
      <c r="O26" s="33"/>
      <c r="P26" s="33"/>
      <c r="Q26" s="33"/>
      <c r="R26" s="33"/>
      <c r="S26" s="33"/>
    </row>
    <row r="27" spans="2:19" s="31" customFormat="1" ht="15" x14ac:dyDescent="0.25">
      <c r="B27" s="154"/>
      <c r="C27" s="459"/>
      <c r="D27" s="459"/>
      <c r="E27" s="434"/>
      <c r="F27" s="147"/>
      <c r="G27" s="148"/>
      <c r="H27" s="149"/>
      <c r="I27" s="33"/>
      <c r="J27" s="33"/>
      <c r="K27" s="33"/>
      <c r="L27" s="33"/>
      <c r="M27" s="33"/>
      <c r="N27" s="33"/>
      <c r="O27" s="33"/>
      <c r="P27" s="33"/>
      <c r="Q27" s="33"/>
      <c r="R27" s="33"/>
      <c r="S27" s="33"/>
    </row>
    <row r="28" spans="2:19" s="31" customFormat="1" ht="15" x14ac:dyDescent="0.25">
      <c r="B28" s="154"/>
      <c r="C28" s="459"/>
      <c r="D28" s="459"/>
      <c r="E28" s="434"/>
      <c r="F28" s="147"/>
      <c r="G28" s="148"/>
      <c r="H28" s="149"/>
      <c r="I28" s="33"/>
      <c r="J28" s="33"/>
      <c r="K28" s="33"/>
      <c r="L28" s="33"/>
      <c r="M28" s="33"/>
      <c r="N28" s="33"/>
      <c r="O28" s="33"/>
      <c r="P28" s="33"/>
      <c r="Q28" s="33"/>
      <c r="R28" s="33"/>
      <c r="S28" s="33"/>
    </row>
    <row r="29" spans="2:19" s="31" customFormat="1" ht="15" x14ac:dyDescent="0.25">
      <c r="B29" s="154"/>
      <c r="C29" s="459"/>
      <c r="D29" s="459"/>
      <c r="E29" s="434"/>
      <c r="F29" s="147"/>
      <c r="G29" s="148"/>
      <c r="H29" s="149"/>
      <c r="I29" s="33"/>
      <c r="J29" s="33"/>
      <c r="K29" s="33"/>
      <c r="L29" s="33"/>
      <c r="M29" s="33"/>
      <c r="N29" s="33"/>
      <c r="O29" s="33"/>
      <c r="P29" s="33"/>
      <c r="Q29" s="33"/>
      <c r="R29" s="33"/>
      <c r="S29" s="33"/>
    </row>
    <row r="30" spans="2:19" s="31" customFormat="1" ht="15" x14ac:dyDescent="0.25">
      <c r="B30" s="154"/>
      <c r="C30" s="459"/>
      <c r="D30" s="459"/>
      <c r="E30" s="434"/>
      <c r="F30" s="147"/>
      <c r="G30" s="148"/>
      <c r="H30" s="149"/>
      <c r="I30" s="33"/>
      <c r="J30" s="33"/>
      <c r="K30" s="33"/>
      <c r="L30" s="33"/>
      <c r="M30" s="33"/>
      <c r="N30" s="33"/>
      <c r="O30" s="33"/>
      <c r="P30" s="33"/>
      <c r="Q30" s="33"/>
      <c r="R30" s="33"/>
      <c r="S30" s="33"/>
    </row>
    <row r="31" spans="2:19" ht="15.6" x14ac:dyDescent="0.3">
      <c r="B31" s="64"/>
      <c r="C31" s="459"/>
      <c r="D31" s="459"/>
      <c r="E31" s="458"/>
      <c r="F31" s="157"/>
      <c r="G31" s="150"/>
      <c r="H31" s="158"/>
      <c r="I31" s="129"/>
      <c r="J31" s="129"/>
      <c r="K31" s="129"/>
      <c r="L31" s="129"/>
      <c r="M31" s="129"/>
      <c r="N31" s="129"/>
      <c r="O31" s="129"/>
      <c r="P31" s="129"/>
      <c r="Q31" s="129"/>
      <c r="R31" s="129"/>
      <c r="S31" s="129"/>
    </row>
    <row r="32" spans="2:19" x14ac:dyDescent="0.25">
      <c r="B32" s="80"/>
      <c r="C32" s="456"/>
      <c r="D32" s="456"/>
      <c r="E32" s="424"/>
      <c r="F32" s="157"/>
      <c r="G32" s="150"/>
      <c r="H32" s="158"/>
      <c r="I32" s="129"/>
      <c r="J32" s="129"/>
      <c r="K32" s="129"/>
      <c r="L32" s="129"/>
      <c r="M32" s="129"/>
      <c r="N32" s="129"/>
      <c r="O32" s="129"/>
      <c r="P32" s="129"/>
      <c r="Q32" s="129"/>
      <c r="R32" s="129"/>
      <c r="S32" s="129"/>
    </row>
    <row r="33" spans="2:19" s="16" customFormat="1" ht="15.6" x14ac:dyDescent="0.3">
      <c r="B33" s="80"/>
      <c r="C33" s="456"/>
      <c r="D33" s="456"/>
      <c r="E33" s="424"/>
      <c r="F33" s="159"/>
      <c r="G33" s="160"/>
      <c r="H33" s="161"/>
      <c r="I33" s="120"/>
      <c r="J33" s="120"/>
      <c r="K33" s="120"/>
      <c r="L33" s="120"/>
      <c r="M33" s="120"/>
      <c r="N33" s="120"/>
      <c r="O33" s="120"/>
      <c r="P33" s="120"/>
      <c r="Q33" s="120"/>
      <c r="R33" s="120"/>
      <c r="S33" s="120"/>
    </row>
    <row r="34" spans="2:19" s="31" customFormat="1" ht="15.6" x14ac:dyDescent="0.3">
      <c r="B34" s="64"/>
      <c r="C34" s="457"/>
      <c r="D34" s="457"/>
      <c r="E34" s="458"/>
      <c r="F34" s="147"/>
      <c r="G34" s="148"/>
      <c r="H34" s="149"/>
      <c r="I34" s="33"/>
      <c r="J34" s="33"/>
      <c r="K34" s="33"/>
      <c r="L34" s="33"/>
      <c r="M34" s="33"/>
      <c r="N34" s="33"/>
      <c r="O34" s="33"/>
      <c r="P34" s="33"/>
      <c r="Q34" s="33"/>
      <c r="R34" s="33"/>
      <c r="S34" s="33"/>
    </row>
    <row r="35" spans="2:19" s="31" customFormat="1" ht="15" x14ac:dyDescent="0.25">
      <c r="B35" s="154"/>
      <c r="C35" s="459"/>
      <c r="D35" s="459"/>
      <c r="E35" s="460"/>
      <c r="F35" s="147"/>
      <c r="G35" s="148"/>
      <c r="H35" s="149"/>
      <c r="I35" s="33"/>
      <c r="J35" s="33"/>
      <c r="K35" s="33"/>
      <c r="L35" s="33"/>
      <c r="M35" s="33"/>
      <c r="N35" s="33"/>
      <c r="O35" s="33"/>
      <c r="P35" s="33"/>
      <c r="Q35" s="33"/>
      <c r="R35" s="33"/>
      <c r="S35" s="33"/>
    </row>
    <row r="36" spans="2:19" s="31" customFormat="1" ht="15" x14ac:dyDescent="0.25">
      <c r="B36" s="154"/>
      <c r="C36" s="459"/>
      <c r="D36" s="459"/>
      <c r="E36" s="434"/>
      <c r="F36" s="147"/>
      <c r="G36" s="148"/>
      <c r="H36" s="149"/>
      <c r="I36" s="33"/>
      <c r="J36" s="33"/>
      <c r="K36" s="33"/>
      <c r="L36" s="33"/>
      <c r="M36" s="33"/>
      <c r="N36" s="33"/>
      <c r="O36" s="33"/>
      <c r="P36" s="33"/>
      <c r="Q36" s="33"/>
      <c r="R36" s="33"/>
      <c r="S36" s="33"/>
    </row>
    <row r="37" spans="2:19" s="31" customFormat="1" ht="15" x14ac:dyDescent="0.25">
      <c r="B37" s="154"/>
      <c r="C37" s="459"/>
      <c r="D37" s="459"/>
      <c r="E37" s="434"/>
      <c r="F37" s="147"/>
      <c r="G37" s="148"/>
      <c r="H37" s="149"/>
      <c r="I37" s="33"/>
      <c r="J37" s="33"/>
      <c r="K37" s="33"/>
      <c r="L37" s="33"/>
      <c r="M37" s="33"/>
      <c r="N37" s="33"/>
      <c r="O37" s="33"/>
      <c r="P37" s="33"/>
      <c r="Q37" s="33"/>
      <c r="R37" s="33"/>
      <c r="S37" s="33"/>
    </row>
    <row r="38" spans="2:19" s="31" customFormat="1" ht="15" x14ac:dyDescent="0.25">
      <c r="B38" s="154"/>
      <c r="C38" s="459"/>
      <c r="D38" s="459"/>
      <c r="E38" s="434"/>
      <c r="F38" s="147"/>
      <c r="G38" s="148"/>
      <c r="H38" s="149"/>
      <c r="I38" s="33"/>
      <c r="J38" s="33"/>
      <c r="K38" s="33"/>
      <c r="L38" s="33"/>
      <c r="M38" s="33"/>
      <c r="N38" s="33"/>
      <c r="O38" s="33"/>
      <c r="P38" s="33"/>
      <c r="Q38" s="33"/>
      <c r="R38" s="33"/>
      <c r="S38" s="33"/>
    </row>
    <row r="39" spans="2:19" s="31" customFormat="1" ht="15.6" x14ac:dyDescent="0.3">
      <c r="B39" s="64"/>
      <c r="C39" s="459"/>
      <c r="D39" s="459"/>
      <c r="E39" s="458"/>
      <c r="F39" s="147"/>
      <c r="G39" s="148"/>
      <c r="H39" s="149"/>
      <c r="I39" s="33"/>
      <c r="J39" s="33"/>
      <c r="K39" s="33"/>
      <c r="L39" s="33"/>
      <c r="M39" s="33"/>
      <c r="N39" s="33"/>
      <c r="O39" s="33"/>
      <c r="P39" s="33"/>
      <c r="Q39" s="33"/>
      <c r="R39" s="33"/>
      <c r="S39" s="33"/>
    </row>
    <row r="40" spans="2:19" s="31" customFormat="1" ht="15" x14ac:dyDescent="0.25">
      <c r="B40" s="154"/>
      <c r="C40" s="459"/>
      <c r="D40" s="459"/>
      <c r="E40" s="434"/>
      <c r="F40" s="147"/>
      <c r="G40" s="148"/>
      <c r="H40" s="149"/>
      <c r="I40" s="33"/>
      <c r="J40" s="33"/>
      <c r="K40" s="33"/>
      <c r="L40" s="33"/>
      <c r="M40" s="33"/>
      <c r="N40" s="33"/>
      <c r="O40" s="33"/>
      <c r="P40" s="33"/>
      <c r="Q40" s="33"/>
      <c r="R40" s="33"/>
      <c r="S40" s="33"/>
    </row>
    <row r="41" spans="2:19" s="16" customFormat="1" ht="15.6" x14ac:dyDescent="0.3">
      <c r="B41" s="154"/>
      <c r="C41" s="459"/>
      <c r="D41" s="459"/>
      <c r="E41" s="434"/>
      <c r="F41" s="159"/>
      <c r="G41" s="160"/>
      <c r="H41" s="161"/>
      <c r="I41" s="120"/>
      <c r="J41" s="120"/>
      <c r="K41" s="120"/>
      <c r="L41" s="120"/>
      <c r="M41" s="120"/>
      <c r="N41" s="120"/>
      <c r="O41" s="120"/>
      <c r="P41" s="120"/>
      <c r="Q41" s="120"/>
      <c r="R41" s="120"/>
      <c r="S41" s="120"/>
    </row>
    <row r="42" spans="2:19" s="31" customFormat="1" ht="15.6" x14ac:dyDescent="0.3">
      <c r="B42" s="64"/>
      <c r="C42" s="457"/>
      <c r="D42" s="457"/>
      <c r="E42" s="458"/>
      <c r="F42" s="147"/>
      <c r="G42" s="148"/>
      <c r="H42" s="149"/>
      <c r="I42" s="33"/>
      <c r="J42" s="33"/>
      <c r="K42" s="33"/>
      <c r="L42" s="33"/>
      <c r="M42" s="33"/>
      <c r="N42" s="33"/>
      <c r="O42" s="33"/>
      <c r="P42" s="33"/>
      <c r="Q42" s="33"/>
      <c r="R42" s="33"/>
      <c r="S42" s="33"/>
    </row>
    <row r="43" spans="2:19" s="31" customFormat="1" ht="15" x14ac:dyDescent="0.25">
      <c r="B43" s="154"/>
      <c r="C43" s="459"/>
      <c r="D43" s="459"/>
      <c r="E43" s="434"/>
      <c r="F43" s="147"/>
      <c r="G43" s="148"/>
      <c r="H43" s="149"/>
      <c r="I43" s="33"/>
      <c r="J43" s="33"/>
      <c r="K43" s="33"/>
      <c r="L43" s="33"/>
      <c r="M43" s="33"/>
      <c r="N43" s="33"/>
      <c r="O43" s="33"/>
      <c r="P43" s="33"/>
      <c r="Q43" s="33"/>
      <c r="R43" s="33"/>
      <c r="S43" s="33"/>
    </row>
    <row r="44" spans="2:19" s="31" customFormat="1" ht="15" x14ac:dyDescent="0.25">
      <c r="B44" s="154"/>
      <c r="C44" s="459"/>
      <c r="D44" s="459"/>
      <c r="E44" s="434"/>
      <c r="F44" s="147"/>
      <c r="G44" s="148"/>
      <c r="H44" s="149"/>
      <c r="I44" s="33"/>
      <c r="J44" s="33"/>
      <c r="K44" s="33"/>
      <c r="L44" s="33"/>
      <c r="M44" s="33"/>
      <c r="N44" s="33"/>
      <c r="O44" s="33"/>
      <c r="P44" s="33"/>
      <c r="Q44" s="33"/>
      <c r="R44" s="33"/>
      <c r="S44" s="33"/>
    </row>
    <row r="45" spans="2:19" s="31" customFormat="1" ht="15" x14ac:dyDescent="0.25">
      <c r="B45" s="154"/>
      <c r="C45" s="459"/>
      <c r="D45" s="459"/>
      <c r="E45" s="434"/>
      <c r="F45" s="147"/>
      <c r="G45" s="148"/>
      <c r="H45" s="149"/>
      <c r="I45" s="33"/>
      <c r="J45" s="33"/>
      <c r="K45" s="33"/>
      <c r="L45" s="33"/>
      <c r="M45" s="33"/>
      <c r="N45" s="33"/>
      <c r="O45" s="33"/>
      <c r="P45" s="33"/>
      <c r="Q45" s="33"/>
      <c r="R45" s="33"/>
      <c r="S45" s="33"/>
    </row>
    <row r="46" spans="2:19" s="31" customFormat="1" ht="15" x14ac:dyDescent="0.25">
      <c r="B46" s="154"/>
      <c r="C46" s="459"/>
      <c r="D46" s="459"/>
      <c r="E46" s="434"/>
      <c r="F46" s="147"/>
      <c r="G46" s="148"/>
      <c r="H46" s="149"/>
      <c r="I46" s="33"/>
      <c r="J46" s="33"/>
      <c r="K46" s="33"/>
      <c r="L46" s="33"/>
      <c r="M46" s="33"/>
      <c r="N46" s="33"/>
      <c r="O46" s="33"/>
      <c r="P46" s="33"/>
      <c r="Q46" s="33"/>
      <c r="R46" s="33"/>
      <c r="S46" s="33"/>
    </row>
    <row r="47" spans="2:19" s="31" customFormat="1" ht="15" x14ac:dyDescent="0.25">
      <c r="B47" s="154"/>
      <c r="C47" s="459"/>
      <c r="D47" s="459"/>
      <c r="E47" s="434"/>
      <c r="F47" s="147"/>
      <c r="G47" s="148"/>
      <c r="H47" s="149"/>
      <c r="I47" s="33"/>
      <c r="J47" s="33"/>
      <c r="K47" s="33"/>
      <c r="L47" s="33"/>
      <c r="M47" s="33"/>
      <c r="N47" s="33"/>
      <c r="O47" s="33"/>
      <c r="P47" s="33"/>
      <c r="Q47" s="33"/>
      <c r="R47" s="33"/>
      <c r="S47" s="33"/>
    </row>
    <row r="48" spans="2:19" s="31" customFormat="1" ht="15" x14ac:dyDescent="0.25">
      <c r="B48" s="154"/>
      <c r="C48" s="459"/>
      <c r="D48" s="459"/>
      <c r="E48" s="434"/>
      <c r="F48" s="147"/>
      <c r="G48" s="148"/>
      <c r="H48" s="149"/>
      <c r="I48" s="33"/>
      <c r="J48" s="33"/>
      <c r="K48" s="33"/>
      <c r="L48" s="33"/>
      <c r="M48" s="33"/>
      <c r="N48" s="33"/>
      <c r="O48" s="33"/>
      <c r="P48" s="33"/>
      <c r="Q48" s="33"/>
      <c r="R48" s="33"/>
      <c r="S48" s="33"/>
    </row>
    <row r="49" spans="2:7" ht="15.6" x14ac:dyDescent="0.3">
      <c r="B49" s="64"/>
      <c r="C49" s="459"/>
      <c r="D49" s="459"/>
      <c r="E49" s="458"/>
      <c r="G49" s="150"/>
    </row>
    <row r="50" spans="2:7" x14ac:dyDescent="0.25">
      <c r="B50" s="55"/>
      <c r="C50" s="80"/>
      <c r="D50" s="80"/>
      <c r="E50" s="86"/>
      <c r="G50" s="150"/>
    </row>
    <row r="51" spans="2:7" x14ac:dyDescent="0.25">
      <c r="B51" s="55"/>
      <c r="C51" s="80"/>
      <c r="D51" s="80"/>
      <c r="E51" s="86"/>
      <c r="G51" s="150"/>
    </row>
    <row r="52" spans="2:7" x14ac:dyDescent="0.25">
      <c r="B52" s="55"/>
      <c r="C52" s="80"/>
      <c r="D52" s="80"/>
      <c r="E52" s="86"/>
      <c r="G52" s="150"/>
    </row>
    <row r="53" spans="2:7" x14ac:dyDescent="0.25">
      <c r="B53" s="55"/>
      <c r="C53" s="80"/>
      <c r="D53" s="80"/>
      <c r="E53" s="86"/>
      <c r="G53" s="150"/>
    </row>
    <row r="54" spans="2:7" x14ac:dyDescent="0.25">
      <c r="B54" s="55"/>
      <c r="C54" s="80"/>
      <c r="D54" s="80"/>
      <c r="E54" s="86"/>
      <c r="G54" s="150"/>
    </row>
    <row r="55" spans="2:7" x14ac:dyDescent="0.25">
      <c r="B55" s="55"/>
      <c r="C55" s="80"/>
      <c r="D55" s="80"/>
      <c r="E55" s="86"/>
      <c r="G55" s="150"/>
    </row>
    <row r="56" spans="2:7" x14ac:dyDescent="0.25">
      <c r="B56" s="55"/>
      <c r="C56" s="80"/>
      <c r="D56" s="80"/>
      <c r="E56" s="86"/>
      <c r="G56" s="150"/>
    </row>
    <row r="57" spans="2:7" x14ac:dyDescent="0.25">
      <c r="B57" s="55"/>
      <c r="C57" s="80"/>
      <c r="D57" s="80"/>
      <c r="E57" s="86"/>
      <c r="G57" s="150"/>
    </row>
    <row r="58" spans="2:7" x14ac:dyDescent="0.25">
      <c r="B58" s="55"/>
      <c r="C58" s="80"/>
      <c r="D58" s="80"/>
      <c r="E58" s="86"/>
      <c r="G58" s="150"/>
    </row>
    <row r="59" spans="2:7" x14ac:dyDescent="0.25">
      <c r="B59" s="55"/>
      <c r="C59" s="80"/>
      <c r="D59" s="80"/>
      <c r="E59" s="86"/>
      <c r="G59" s="150"/>
    </row>
    <row r="60" spans="2:7" x14ac:dyDescent="0.25">
      <c r="B60" s="55"/>
      <c r="C60" s="80"/>
      <c r="D60" s="80"/>
      <c r="E60" s="86"/>
      <c r="G60" s="150"/>
    </row>
    <row r="61" spans="2:7" x14ac:dyDescent="0.25">
      <c r="B61" s="55"/>
      <c r="C61" s="80"/>
      <c r="D61" s="80"/>
      <c r="E61" s="86"/>
      <c r="G61" s="150"/>
    </row>
    <row r="62" spans="2:7" x14ac:dyDescent="0.25">
      <c r="B62" s="55"/>
      <c r="C62" s="80"/>
      <c r="D62" s="80"/>
      <c r="E62" s="86"/>
    </row>
    <row r="63" spans="2:7" x14ac:dyDescent="0.25">
      <c r="B63" s="55"/>
      <c r="C63" s="80"/>
      <c r="D63" s="80"/>
      <c r="E63" s="86"/>
    </row>
    <row r="64" spans="2:7" x14ac:dyDescent="0.25">
      <c r="B64" s="55"/>
      <c r="C64" s="80"/>
      <c r="D64" s="80"/>
      <c r="E64" s="86"/>
    </row>
    <row r="65" spans="2:5" x14ac:dyDescent="0.25">
      <c r="B65" s="55"/>
      <c r="C65" s="80"/>
      <c r="D65" s="80"/>
      <c r="E65" s="86"/>
    </row>
    <row r="66" spans="2:5" x14ac:dyDescent="0.25">
      <c r="B66" s="55"/>
      <c r="C66" s="80"/>
      <c r="D66" s="80"/>
      <c r="E66" s="86"/>
    </row>
    <row r="67" spans="2:5" x14ac:dyDescent="0.25">
      <c r="B67" s="55"/>
      <c r="C67" s="80"/>
      <c r="D67" s="80"/>
      <c r="E67" s="86"/>
    </row>
    <row r="68" spans="2:5" x14ac:dyDescent="0.25">
      <c r="B68" s="55"/>
      <c r="C68" s="80"/>
      <c r="D68" s="80"/>
      <c r="E68" s="86"/>
    </row>
    <row r="69" spans="2:5" x14ac:dyDescent="0.25">
      <c r="B69" s="55"/>
      <c r="C69" s="80"/>
      <c r="D69" s="80"/>
      <c r="E69" s="86"/>
    </row>
    <row r="70" spans="2:5" x14ac:dyDescent="0.25">
      <c r="B70" s="55"/>
      <c r="C70" s="80"/>
      <c r="D70" s="80"/>
      <c r="E70" s="86"/>
    </row>
    <row r="71" spans="2:5" x14ac:dyDescent="0.25">
      <c r="B71" s="55"/>
      <c r="C71" s="80"/>
      <c r="D71" s="80"/>
      <c r="E71" s="86"/>
    </row>
    <row r="72" spans="2:5" x14ac:dyDescent="0.25">
      <c r="B72" s="55"/>
      <c r="C72" s="80"/>
      <c r="D72" s="80"/>
      <c r="E72" s="86"/>
    </row>
    <row r="73" spans="2:5" x14ac:dyDescent="0.25">
      <c r="B73" s="55"/>
      <c r="C73" s="80"/>
      <c r="D73" s="80"/>
      <c r="E73" s="86"/>
    </row>
    <row r="74" spans="2:5" x14ac:dyDescent="0.25">
      <c r="B74" s="55"/>
      <c r="C74" s="80"/>
      <c r="D74" s="80"/>
      <c r="E74" s="86"/>
    </row>
    <row r="75" spans="2:5" x14ac:dyDescent="0.25">
      <c r="B75" s="55"/>
      <c r="C75" s="80"/>
      <c r="D75" s="80"/>
      <c r="E75" s="86"/>
    </row>
    <row r="76" spans="2:5" x14ac:dyDescent="0.25">
      <c r="B76" s="55"/>
      <c r="C76" s="80"/>
      <c r="D76" s="80"/>
      <c r="E76" s="86"/>
    </row>
    <row r="77" spans="2:5" x14ac:dyDescent="0.25">
      <c r="B77" s="55"/>
      <c r="C77" s="80"/>
      <c r="D77" s="80"/>
      <c r="E77" s="86"/>
    </row>
    <row r="78" spans="2:5" x14ac:dyDescent="0.25">
      <c r="B78" s="55"/>
      <c r="C78" s="80"/>
      <c r="D78" s="80"/>
      <c r="E78" s="86"/>
    </row>
    <row r="79" spans="2:5" x14ac:dyDescent="0.25">
      <c r="B79" s="55"/>
      <c r="C79" s="80"/>
      <c r="D79" s="80"/>
      <c r="E79" s="86"/>
    </row>
    <row r="80" spans="2:5" x14ac:dyDescent="0.25">
      <c r="B80" s="55"/>
      <c r="C80" s="80"/>
      <c r="D80" s="80"/>
      <c r="E80" s="86"/>
    </row>
    <row r="81" spans="2:5" x14ac:dyDescent="0.25">
      <c r="B81" s="55"/>
      <c r="C81" s="80"/>
      <c r="D81" s="80"/>
      <c r="E81" s="86"/>
    </row>
    <row r="82" spans="2:5" x14ac:dyDescent="0.25">
      <c r="B82" s="55"/>
      <c r="C82" s="80"/>
      <c r="D82" s="80"/>
      <c r="E82" s="86"/>
    </row>
    <row r="83" spans="2:5" x14ac:dyDescent="0.25">
      <c r="B83" s="55"/>
      <c r="C83" s="80"/>
      <c r="D83" s="80"/>
      <c r="E83" s="86"/>
    </row>
    <row r="84" spans="2:5" x14ac:dyDescent="0.25">
      <c r="B84" s="55"/>
      <c r="C84" s="80"/>
      <c r="D84" s="80"/>
      <c r="E84" s="86"/>
    </row>
    <row r="85" spans="2:5" x14ac:dyDescent="0.25">
      <c r="B85" s="55"/>
      <c r="C85" s="80"/>
      <c r="D85" s="80"/>
      <c r="E85" s="86"/>
    </row>
    <row r="86" spans="2:5" x14ac:dyDescent="0.25">
      <c r="B86" s="55"/>
      <c r="C86" s="80"/>
      <c r="D86" s="80"/>
      <c r="E86" s="86"/>
    </row>
    <row r="87" spans="2:5" x14ac:dyDescent="0.25">
      <c r="B87" s="55"/>
      <c r="C87" s="80"/>
      <c r="D87" s="80"/>
      <c r="E87" s="86"/>
    </row>
    <row r="88" spans="2:5" x14ac:dyDescent="0.25">
      <c r="B88" s="55"/>
      <c r="C88" s="80"/>
      <c r="D88" s="80"/>
      <c r="E88" s="86"/>
    </row>
    <row r="89" spans="2:5" x14ac:dyDescent="0.25">
      <c r="B89" s="55"/>
      <c r="C89" s="80"/>
      <c r="D89" s="80"/>
      <c r="E89" s="86"/>
    </row>
    <row r="90" spans="2:5" x14ac:dyDescent="0.25">
      <c r="B90" s="55"/>
      <c r="C90" s="80"/>
      <c r="D90" s="80"/>
      <c r="E90" s="86"/>
    </row>
    <row r="91" spans="2:5" x14ac:dyDescent="0.25">
      <c r="B91" s="55"/>
      <c r="C91" s="80"/>
      <c r="D91" s="80"/>
      <c r="E91" s="86"/>
    </row>
    <row r="92" spans="2:5" x14ac:dyDescent="0.25">
      <c r="B92" s="55"/>
      <c r="C92" s="80"/>
      <c r="D92" s="80"/>
      <c r="E92" s="86"/>
    </row>
    <row r="93" spans="2:5" x14ac:dyDescent="0.25">
      <c r="B93" s="55"/>
      <c r="C93" s="80"/>
      <c r="D93" s="80"/>
      <c r="E93" s="86"/>
    </row>
    <row r="94" spans="2:5" x14ac:dyDescent="0.25">
      <c r="B94" s="55"/>
      <c r="C94" s="80"/>
      <c r="D94" s="80"/>
      <c r="E94" s="86"/>
    </row>
    <row r="95" spans="2:5" x14ac:dyDescent="0.25">
      <c r="B95" s="55"/>
      <c r="C95" s="80"/>
      <c r="D95" s="80"/>
      <c r="E95" s="86"/>
    </row>
    <row r="96" spans="2:5" x14ac:dyDescent="0.25">
      <c r="B96" s="55"/>
      <c r="C96" s="80"/>
      <c r="D96" s="80"/>
      <c r="E96" s="86"/>
    </row>
    <row r="97" spans="2:5" x14ac:dyDescent="0.25">
      <c r="B97" s="55"/>
      <c r="C97" s="80"/>
      <c r="D97" s="80"/>
      <c r="E97" s="86"/>
    </row>
    <row r="98" spans="2:5" x14ac:dyDescent="0.25">
      <c r="B98" s="55"/>
      <c r="C98" s="80"/>
      <c r="D98" s="80"/>
      <c r="E98" s="86"/>
    </row>
    <row r="99" spans="2:5" x14ac:dyDescent="0.25">
      <c r="B99" s="55"/>
      <c r="C99" s="80"/>
      <c r="D99" s="80"/>
      <c r="E99" s="86"/>
    </row>
    <row r="100" spans="2:5" x14ac:dyDescent="0.25">
      <c r="B100" s="55"/>
      <c r="C100" s="80"/>
      <c r="D100" s="80"/>
      <c r="E100" s="86"/>
    </row>
    <row r="101" spans="2:5" x14ac:dyDescent="0.25">
      <c r="B101" s="55"/>
      <c r="C101" s="80"/>
      <c r="D101" s="80"/>
      <c r="E101" s="86"/>
    </row>
    <row r="102" spans="2:5" x14ac:dyDescent="0.25">
      <c r="B102" s="55"/>
      <c r="C102" s="80"/>
      <c r="D102" s="80"/>
      <c r="E102" s="86"/>
    </row>
    <row r="103" spans="2:5" x14ac:dyDescent="0.25">
      <c r="B103" s="55"/>
      <c r="C103" s="80"/>
      <c r="D103" s="80"/>
      <c r="E103" s="86"/>
    </row>
    <row r="104" spans="2:5" x14ac:dyDescent="0.25">
      <c r="B104" s="55"/>
      <c r="C104" s="80"/>
      <c r="D104" s="80"/>
      <c r="E104" s="86"/>
    </row>
    <row r="105" spans="2:5" x14ac:dyDescent="0.25">
      <c r="B105" s="55"/>
      <c r="C105" s="80"/>
      <c r="D105" s="80"/>
      <c r="E105" s="86"/>
    </row>
    <row r="106" spans="2:5" x14ac:dyDescent="0.25">
      <c r="B106" s="55"/>
      <c r="C106" s="80"/>
      <c r="D106" s="80"/>
      <c r="E106" s="86"/>
    </row>
    <row r="107" spans="2:5" x14ac:dyDescent="0.25">
      <c r="B107" s="55"/>
      <c r="C107" s="80"/>
      <c r="D107" s="80"/>
      <c r="E107" s="86"/>
    </row>
    <row r="108" spans="2:5" x14ac:dyDescent="0.25">
      <c r="B108" s="55"/>
      <c r="C108" s="80"/>
      <c r="D108" s="80"/>
      <c r="E108" s="86"/>
    </row>
    <row r="109" spans="2:5" x14ac:dyDescent="0.25">
      <c r="B109" s="55"/>
      <c r="C109" s="80"/>
      <c r="D109" s="80"/>
      <c r="E109" s="86"/>
    </row>
    <row r="110" spans="2:5" x14ac:dyDescent="0.25">
      <c r="B110" s="55"/>
      <c r="C110" s="80"/>
      <c r="D110" s="80"/>
      <c r="E110" s="86"/>
    </row>
    <row r="111" spans="2:5" x14ac:dyDescent="0.25">
      <c r="B111" s="55"/>
      <c r="C111" s="80"/>
      <c r="D111" s="80"/>
      <c r="E111" s="86"/>
    </row>
    <row r="112" spans="2:5" x14ac:dyDescent="0.25">
      <c r="B112" s="55"/>
      <c r="C112" s="80"/>
      <c r="D112" s="80"/>
      <c r="E112" s="86"/>
    </row>
    <row r="113" spans="2:5" x14ac:dyDescent="0.25">
      <c r="B113" s="55"/>
      <c r="C113" s="80"/>
      <c r="D113" s="80"/>
      <c r="E113" s="86"/>
    </row>
    <row r="114" spans="2:5" x14ac:dyDescent="0.25">
      <c r="B114" s="55"/>
      <c r="C114" s="80"/>
      <c r="D114" s="80"/>
      <c r="E114" s="86"/>
    </row>
    <row r="115" spans="2:5" x14ac:dyDescent="0.25">
      <c r="B115" s="55"/>
      <c r="C115" s="80"/>
      <c r="D115" s="80"/>
      <c r="E115" s="86"/>
    </row>
    <row r="116" spans="2:5" x14ac:dyDescent="0.25">
      <c r="B116" s="55"/>
      <c r="C116" s="80"/>
      <c r="D116" s="80"/>
      <c r="E116" s="86"/>
    </row>
    <row r="117" spans="2:5" x14ac:dyDescent="0.25">
      <c r="B117" s="55"/>
      <c r="C117" s="80"/>
      <c r="D117" s="80"/>
      <c r="E117" s="86"/>
    </row>
    <row r="118" spans="2:5" x14ac:dyDescent="0.25">
      <c r="B118" s="55"/>
      <c r="C118" s="80"/>
      <c r="D118" s="80"/>
      <c r="E118" s="86"/>
    </row>
    <row r="119" spans="2:5" x14ac:dyDescent="0.25">
      <c r="B119" s="55"/>
      <c r="C119" s="80"/>
      <c r="D119" s="80"/>
      <c r="E119" s="86"/>
    </row>
    <row r="120" spans="2:5" x14ac:dyDescent="0.25">
      <c r="B120" s="55"/>
      <c r="C120" s="80"/>
      <c r="D120" s="80"/>
      <c r="E120" s="86"/>
    </row>
    <row r="121" spans="2:5" x14ac:dyDescent="0.25">
      <c r="B121" s="55"/>
      <c r="C121" s="80"/>
      <c r="D121" s="80"/>
      <c r="E121" s="86"/>
    </row>
    <row r="122" spans="2:5" x14ac:dyDescent="0.25">
      <c r="B122" s="55"/>
      <c r="C122" s="80"/>
      <c r="D122" s="80"/>
      <c r="E122" s="86"/>
    </row>
    <row r="123" spans="2:5" x14ac:dyDescent="0.25">
      <c r="B123" s="55"/>
      <c r="C123" s="80"/>
      <c r="D123" s="80"/>
      <c r="E123" s="86"/>
    </row>
    <row r="124" spans="2:5" x14ac:dyDescent="0.25">
      <c r="B124" s="55"/>
      <c r="C124" s="80"/>
      <c r="D124" s="80"/>
      <c r="E124" s="86"/>
    </row>
    <row r="125" spans="2:5" x14ac:dyDescent="0.25">
      <c r="B125" s="55"/>
      <c r="C125" s="80"/>
      <c r="D125" s="80"/>
      <c r="E125" s="86"/>
    </row>
    <row r="126" spans="2:5" x14ac:dyDescent="0.25">
      <c r="B126" s="55"/>
      <c r="C126" s="80"/>
      <c r="D126" s="80"/>
      <c r="E126" s="86"/>
    </row>
    <row r="127" spans="2:5" x14ac:dyDescent="0.25">
      <c r="B127" s="55"/>
      <c r="C127" s="80"/>
      <c r="D127" s="80"/>
      <c r="E127" s="86"/>
    </row>
    <row r="128" spans="2:5" x14ac:dyDescent="0.25">
      <c r="B128" s="55"/>
      <c r="C128" s="80"/>
      <c r="D128" s="80"/>
      <c r="E128" s="86"/>
    </row>
    <row r="129" spans="2:5" x14ac:dyDescent="0.25">
      <c r="B129" s="55"/>
      <c r="C129" s="80"/>
      <c r="D129" s="80"/>
      <c r="E129" s="86"/>
    </row>
    <row r="130" spans="2:5" x14ac:dyDescent="0.25">
      <c r="B130" s="55"/>
      <c r="C130" s="80"/>
      <c r="D130" s="80"/>
      <c r="E130" s="86"/>
    </row>
    <row r="131" spans="2:5" x14ac:dyDescent="0.25">
      <c r="B131" s="55"/>
      <c r="C131" s="80"/>
      <c r="D131" s="80"/>
      <c r="E131" s="86"/>
    </row>
    <row r="132" spans="2:5" x14ac:dyDescent="0.25">
      <c r="B132" s="55"/>
      <c r="C132" s="80"/>
      <c r="D132" s="80"/>
      <c r="E132" s="86"/>
    </row>
    <row r="133" spans="2:5" x14ac:dyDescent="0.25">
      <c r="B133" s="55"/>
      <c r="C133" s="80"/>
      <c r="D133" s="80"/>
      <c r="E133" s="86"/>
    </row>
    <row r="134" spans="2:5" x14ac:dyDescent="0.25">
      <c r="B134" s="55"/>
      <c r="C134" s="80"/>
      <c r="D134" s="80"/>
      <c r="E134" s="86"/>
    </row>
    <row r="135" spans="2:5" x14ac:dyDescent="0.25">
      <c r="B135" s="55"/>
      <c r="C135" s="80"/>
      <c r="D135" s="80"/>
      <c r="E135" s="86"/>
    </row>
    <row r="136" spans="2:5" x14ac:dyDescent="0.25">
      <c r="B136" s="55"/>
      <c r="C136" s="80"/>
      <c r="D136" s="80"/>
      <c r="E136" s="86"/>
    </row>
    <row r="137" spans="2:5" x14ac:dyDescent="0.25">
      <c r="B137" s="55"/>
      <c r="C137" s="80"/>
      <c r="D137" s="80"/>
      <c r="E137" s="86"/>
    </row>
    <row r="138" spans="2:5" x14ac:dyDescent="0.25">
      <c r="B138" s="55"/>
      <c r="C138" s="80"/>
      <c r="D138" s="80"/>
      <c r="E138" s="86"/>
    </row>
    <row r="139" spans="2:5" x14ac:dyDescent="0.25">
      <c r="B139" s="55"/>
      <c r="C139" s="80"/>
      <c r="D139" s="80"/>
      <c r="E139" s="86"/>
    </row>
    <row r="140" spans="2:5" x14ac:dyDescent="0.25">
      <c r="B140" s="55"/>
      <c r="C140" s="80"/>
      <c r="D140" s="80"/>
      <c r="E140" s="86"/>
    </row>
    <row r="141" spans="2:5" x14ac:dyDescent="0.25">
      <c r="B141" s="55"/>
      <c r="C141" s="80"/>
      <c r="D141" s="80"/>
      <c r="E141" s="86"/>
    </row>
    <row r="142" spans="2:5" x14ac:dyDescent="0.25">
      <c r="B142" s="55"/>
      <c r="C142" s="80"/>
      <c r="D142" s="80"/>
      <c r="E142" s="86"/>
    </row>
    <row r="143" spans="2:5" x14ac:dyDescent="0.25">
      <c r="B143" s="55"/>
      <c r="C143" s="80"/>
      <c r="D143" s="80"/>
      <c r="E143" s="86"/>
    </row>
    <row r="144" spans="2:5" x14ac:dyDescent="0.25">
      <c r="B144" s="55"/>
      <c r="C144" s="80"/>
      <c r="D144" s="80"/>
      <c r="E144" s="86"/>
    </row>
    <row r="145" spans="2:5" x14ac:dyDescent="0.25">
      <c r="B145" s="55"/>
      <c r="C145" s="80"/>
      <c r="D145" s="80"/>
      <c r="E145" s="86"/>
    </row>
  </sheetData>
  <sheetProtection sheet="1" objects="1" scenarios="1" selectLockedCells="1"/>
  <mergeCells count="3">
    <mergeCell ref="A1:F1"/>
    <mergeCell ref="B2:E2"/>
    <mergeCell ref="C3:E3"/>
  </mergeCells>
  <phoneticPr fontId="4" type="noConversion"/>
  <pageMargins left="0.75" right="0.75" top="1" bottom="1" header="0.5" footer="0.5"/>
  <pageSetup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W426"/>
  <sheetViews>
    <sheetView workbookViewId="0">
      <selection activeCell="C94" sqref="C94"/>
    </sheetView>
  </sheetViews>
  <sheetFormatPr defaultColWidth="8.88671875" defaultRowHeight="13.2" x14ac:dyDescent="0.25"/>
  <cols>
    <col min="1" max="1" width="7.88671875" style="171" customWidth="1"/>
    <col min="2" max="2" width="58.6640625" customWidth="1"/>
    <col min="3" max="3" width="17" style="2" customWidth="1"/>
    <col min="4" max="4" width="18.33203125" style="2" customWidth="1"/>
    <col min="5" max="5" width="17.6640625" style="102" customWidth="1"/>
    <col min="6" max="75" width="8.88671875" style="55" customWidth="1"/>
  </cols>
  <sheetData>
    <row r="1" spans="1:75" ht="90" customHeight="1" x14ac:dyDescent="0.4">
      <c r="A1" s="514"/>
      <c r="B1" s="514"/>
      <c r="C1" s="514"/>
      <c r="D1" s="514"/>
      <c r="E1" s="514"/>
      <c r="F1" s="163"/>
      <c r="G1" s="163"/>
      <c r="H1" s="163"/>
      <c r="I1" s="163"/>
      <c r="J1" s="163"/>
      <c r="K1" s="163"/>
      <c r="L1" s="163"/>
      <c r="M1" s="163"/>
      <c r="N1" s="163"/>
      <c r="O1" s="163"/>
      <c r="P1" s="163"/>
      <c r="Q1" s="163"/>
      <c r="R1" s="163"/>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row>
    <row r="2" spans="1:75" s="19" customFormat="1" ht="24" x14ac:dyDescent="0.4">
      <c r="A2" s="191"/>
      <c r="B2" s="538" t="s">
        <v>330</v>
      </c>
      <c r="C2" s="539"/>
      <c r="D2" s="539"/>
      <c r="E2" s="540"/>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row>
    <row r="3" spans="1:75" s="19" customFormat="1" ht="21.6" thickBot="1" x14ac:dyDescent="0.45">
      <c r="A3" s="191"/>
      <c r="B3" s="203"/>
      <c r="C3" s="203"/>
      <c r="D3" s="203"/>
      <c r="E3" s="204"/>
    </row>
    <row r="4" spans="1:75" s="75" customFormat="1" ht="18.600000000000001" thickTop="1" thickBot="1" x14ac:dyDescent="0.35">
      <c r="A4" s="193"/>
      <c r="B4" s="541" t="s">
        <v>183</v>
      </c>
      <c r="C4" s="542"/>
      <c r="D4" s="542"/>
      <c r="E4" s="543"/>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row>
    <row r="5" spans="1:75" s="23" customFormat="1" ht="15" customHeight="1" thickBot="1" x14ac:dyDescent="0.35">
      <c r="A5" s="192"/>
      <c r="B5" s="178"/>
      <c r="C5" s="100"/>
      <c r="D5" s="74"/>
      <c r="E5" s="27"/>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row>
    <row r="6" spans="1:75" s="176" customFormat="1" ht="18" thickBot="1" x14ac:dyDescent="0.35">
      <c r="A6" s="194"/>
      <c r="B6" s="206" t="s">
        <v>89</v>
      </c>
      <c r="C6" s="205" t="s">
        <v>50</v>
      </c>
      <c r="D6" s="649">
        <f>SUM(C7:C17)</f>
        <v>0</v>
      </c>
      <c r="E6" s="194"/>
    </row>
    <row r="7" spans="1:75" s="16" customFormat="1" ht="15.6" x14ac:dyDescent="0.3">
      <c r="A7" s="192"/>
      <c r="B7" s="181" t="s">
        <v>90</v>
      </c>
      <c r="C7" s="647">
        <v>0</v>
      </c>
      <c r="D7" s="103"/>
      <c r="E7" s="27"/>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row>
    <row r="8" spans="1:75" s="16" customFormat="1" ht="15.6" x14ac:dyDescent="0.3">
      <c r="A8" s="192"/>
      <c r="B8" s="181" t="s">
        <v>215</v>
      </c>
      <c r="C8" s="647">
        <v>0</v>
      </c>
      <c r="D8" s="103"/>
      <c r="E8" s="27"/>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row>
    <row r="9" spans="1:75" s="16" customFormat="1" ht="15.6" x14ac:dyDescent="0.3">
      <c r="A9" s="192"/>
      <c r="B9" s="181" t="s">
        <v>203</v>
      </c>
      <c r="C9" s="647">
        <v>0</v>
      </c>
      <c r="D9" s="103"/>
      <c r="E9" s="27"/>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row>
    <row r="10" spans="1:75" s="16" customFormat="1" ht="15.6" x14ac:dyDescent="0.3">
      <c r="A10" s="192"/>
      <c r="B10" s="181" t="s">
        <v>213</v>
      </c>
      <c r="C10" s="647">
        <v>0</v>
      </c>
      <c r="D10" s="103"/>
      <c r="E10" s="27"/>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row>
    <row r="11" spans="1:75" ht="15" x14ac:dyDescent="0.25">
      <c r="B11" s="181" t="s">
        <v>91</v>
      </c>
      <c r="C11" s="647">
        <v>0</v>
      </c>
      <c r="D11" s="92"/>
    </row>
    <row r="12" spans="1:75" ht="15" x14ac:dyDescent="0.25">
      <c r="B12" s="181" t="s">
        <v>92</v>
      </c>
      <c r="C12" s="647">
        <v>0</v>
      </c>
      <c r="D12" s="92"/>
    </row>
    <row r="13" spans="1:75" s="76" customFormat="1" ht="15.6" customHeight="1" x14ac:dyDescent="0.25">
      <c r="A13" s="195"/>
      <c r="B13" s="180" t="s">
        <v>93</v>
      </c>
      <c r="C13" s="647">
        <v>0</v>
      </c>
      <c r="D13" s="92"/>
      <c r="E13" s="104"/>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row>
    <row r="14" spans="1:75" s="55" customFormat="1" ht="15" x14ac:dyDescent="0.25">
      <c r="A14" s="171"/>
      <c r="B14" s="181" t="s">
        <v>94</v>
      </c>
      <c r="C14" s="647">
        <v>0</v>
      </c>
      <c r="D14" s="92"/>
      <c r="E14" s="102"/>
    </row>
    <row r="15" spans="1:75" ht="15" x14ac:dyDescent="0.25">
      <c r="B15" s="181" t="s">
        <v>95</v>
      </c>
      <c r="C15" s="647">
        <v>0</v>
      </c>
      <c r="D15" s="92"/>
    </row>
    <row r="16" spans="1:75" ht="15" x14ac:dyDescent="0.25">
      <c r="B16" s="181" t="s">
        <v>96</v>
      </c>
      <c r="C16" s="647">
        <v>0</v>
      </c>
      <c r="D16" s="92"/>
    </row>
    <row r="17" spans="1:75" ht="15" x14ac:dyDescent="0.25">
      <c r="B17" s="183" t="s">
        <v>97</v>
      </c>
      <c r="C17" s="648">
        <v>0</v>
      </c>
      <c r="D17" s="92"/>
    </row>
    <row r="18" spans="1:75" ht="15" x14ac:dyDescent="0.25">
      <c r="B18" s="181"/>
      <c r="C18" s="61"/>
      <c r="D18" s="92"/>
    </row>
    <row r="19" spans="1:75" ht="15" x14ac:dyDescent="0.25">
      <c r="B19" s="210" t="s">
        <v>185</v>
      </c>
      <c r="C19" s="109"/>
      <c r="D19" s="92"/>
    </row>
    <row r="20" spans="1:75" ht="15.6" thickBot="1" x14ac:dyDescent="0.3">
      <c r="B20" s="209"/>
      <c r="C20" s="109"/>
      <c r="D20" s="92"/>
    </row>
    <row r="21" spans="1:75" s="107" customFormat="1" ht="16.2" thickBot="1" x14ac:dyDescent="0.35">
      <c r="A21" s="196"/>
      <c r="B21" s="177" t="s">
        <v>98</v>
      </c>
      <c r="C21" s="199" t="s">
        <v>50</v>
      </c>
      <c r="D21" s="657">
        <f>SUM(C22:C26)</f>
        <v>0</v>
      </c>
      <c r="E21" s="105"/>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row>
    <row r="22" spans="1:75" s="76" customFormat="1" ht="14.4" customHeight="1" x14ac:dyDescent="0.25">
      <c r="A22" s="195"/>
      <c r="B22" s="180" t="s">
        <v>99</v>
      </c>
      <c r="C22" s="651">
        <v>0</v>
      </c>
      <c r="D22" s="200"/>
      <c r="E22" s="104"/>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row>
    <row r="23" spans="1:75" ht="15" x14ac:dyDescent="0.25">
      <c r="B23" s="181" t="s">
        <v>100</v>
      </c>
      <c r="C23" s="651">
        <v>0</v>
      </c>
      <c r="D23" s="200"/>
    </row>
    <row r="24" spans="1:75" ht="15" x14ac:dyDescent="0.25">
      <c r="B24" s="181" t="s">
        <v>101</v>
      </c>
      <c r="C24" s="651">
        <v>0</v>
      </c>
      <c r="D24" s="200"/>
    </row>
    <row r="25" spans="1:75" ht="15" x14ac:dyDescent="0.25">
      <c r="B25" s="181" t="s">
        <v>102</v>
      </c>
      <c r="C25" s="651">
        <v>0</v>
      </c>
      <c r="D25" s="200"/>
    </row>
    <row r="26" spans="1:75" ht="16.2" thickBot="1" x14ac:dyDescent="0.35">
      <c r="B26" s="202"/>
      <c r="C26" s="108"/>
      <c r="D26" s="200"/>
    </row>
    <row r="27" spans="1:75" s="107" customFormat="1" ht="16.2" thickBot="1" x14ac:dyDescent="0.35">
      <c r="A27" s="196"/>
      <c r="B27" s="207" t="s">
        <v>103</v>
      </c>
      <c r="C27" s="208" t="s">
        <v>50</v>
      </c>
      <c r="D27" s="657">
        <f>SUM(C28:C31)</f>
        <v>0</v>
      </c>
      <c r="E27" s="105"/>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row>
    <row r="28" spans="1:75" s="76" customFormat="1" ht="14.4" customHeight="1" x14ac:dyDescent="0.25">
      <c r="A28" s="195"/>
      <c r="B28" s="180" t="s">
        <v>214</v>
      </c>
      <c r="C28" s="651">
        <v>0</v>
      </c>
      <c r="D28" s="200"/>
      <c r="E28" s="104"/>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row>
    <row r="29" spans="1:75" ht="15" x14ac:dyDescent="0.25">
      <c r="B29" s="181" t="s">
        <v>216</v>
      </c>
      <c r="C29" s="651">
        <v>0</v>
      </c>
      <c r="D29" s="200"/>
    </row>
    <row r="30" spans="1:75" ht="15" x14ac:dyDescent="0.25">
      <c r="B30" s="181" t="s">
        <v>104</v>
      </c>
      <c r="C30" s="651">
        <v>0</v>
      </c>
      <c r="D30" s="200"/>
    </row>
    <row r="31" spans="1:75" ht="15" x14ac:dyDescent="0.25">
      <c r="B31" s="183" t="s">
        <v>104</v>
      </c>
      <c r="C31" s="652">
        <v>0</v>
      </c>
      <c r="D31" s="200"/>
    </row>
    <row r="32" spans="1:75" ht="16.2" thickBot="1" x14ac:dyDescent="0.35">
      <c r="B32" s="77"/>
      <c r="C32" s="109"/>
      <c r="D32" s="92"/>
    </row>
    <row r="33" spans="1:75" s="62" customFormat="1" ht="18" thickBot="1" x14ac:dyDescent="0.35">
      <c r="A33" s="169"/>
      <c r="B33" s="544" t="s">
        <v>184</v>
      </c>
      <c r="C33" s="545"/>
      <c r="D33" s="205" t="s">
        <v>50</v>
      </c>
      <c r="E33" s="656">
        <f>$D$6-$D$21-$D$27</f>
        <v>0</v>
      </c>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69"/>
      <c r="BC33" s="169"/>
      <c r="BD33" s="169"/>
      <c r="BE33" s="169"/>
      <c r="BF33" s="169"/>
      <c r="BG33" s="169"/>
      <c r="BH33" s="169"/>
      <c r="BI33" s="169"/>
      <c r="BJ33" s="169"/>
      <c r="BK33" s="169"/>
      <c r="BL33" s="169"/>
      <c r="BM33" s="169"/>
      <c r="BN33" s="169"/>
      <c r="BO33" s="169"/>
      <c r="BP33" s="169"/>
      <c r="BQ33" s="169"/>
      <c r="BR33" s="169"/>
      <c r="BS33" s="169"/>
      <c r="BT33" s="169"/>
      <c r="BU33" s="169"/>
      <c r="BV33" s="169"/>
      <c r="BW33" s="169"/>
    </row>
    <row r="34" spans="1:75" s="55" customFormat="1" ht="12.6" customHeight="1" thickBot="1" x14ac:dyDescent="0.3">
      <c r="A34" s="171"/>
      <c r="B34" s="179"/>
      <c r="C34" s="78"/>
      <c r="D34" s="78"/>
      <c r="E34" s="102"/>
    </row>
    <row r="35" spans="1:75" s="75" customFormat="1" ht="18.600000000000001" thickTop="1" thickBot="1" x14ac:dyDescent="0.35">
      <c r="A35" s="193"/>
      <c r="B35" s="541" t="s">
        <v>182</v>
      </c>
      <c r="C35" s="542"/>
      <c r="D35" s="542"/>
      <c r="E35" s="543"/>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row>
    <row r="36" spans="1:75" s="55" customFormat="1" ht="12.6" customHeight="1" thickBot="1" x14ac:dyDescent="0.3">
      <c r="A36" s="171"/>
      <c r="B36" s="179"/>
      <c r="C36" s="78"/>
      <c r="D36" s="78"/>
      <c r="E36" s="102"/>
    </row>
    <row r="37" spans="1:75" s="107" customFormat="1" ht="16.2" thickBot="1" x14ac:dyDescent="0.35">
      <c r="A37" s="196"/>
      <c r="B37" s="182" t="s">
        <v>179</v>
      </c>
      <c r="C37" s="199" t="s">
        <v>50</v>
      </c>
      <c r="D37" s="657">
        <f>SUM(C38:C49)</f>
        <v>0</v>
      </c>
      <c r="E37" s="105"/>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row>
    <row r="38" spans="1:75" s="76" customFormat="1" ht="15" x14ac:dyDescent="0.25">
      <c r="A38" s="195"/>
      <c r="B38" s="180" t="s">
        <v>186</v>
      </c>
      <c r="C38" s="653">
        <f>'Debt List'!C37</f>
        <v>0</v>
      </c>
      <c r="D38" s="200"/>
      <c r="E38" s="104"/>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row>
    <row r="39" spans="1:75" s="76" customFormat="1" ht="15" x14ac:dyDescent="0.25">
      <c r="A39" s="195"/>
      <c r="B39" s="180" t="s">
        <v>105</v>
      </c>
      <c r="C39" s="651">
        <v>0</v>
      </c>
      <c r="D39" s="200"/>
      <c r="E39" s="104"/>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row>
    <row r="40" spans="1:75" ht="15" x14ac:dyDescent="0.25">
      <c r="B40" s="181" t="s">
        <v>106</v>
      </c>
      <c r="C40" s="651">
        <v>0</v>
      </c>
      <c r="D40" s="200"/>
    </row>
    <row r="41" spans="1:75" ht="15" x14ac:dyDescent="0.25">
      <c r="B41" s="181" t="s">
        <v>205</v>
      </c>
      <c r="C41" s="651">
        <v>0</v>
      </c>
      <c r="D41" s="200"/>
    </row>
    <row r="42" spans="1:75" ht="15" x14ac:dyDescent="0.25">
      <c r="B42" s="181" t="s">
        <v>204</v>
      </c>
      <c r="C42" s="651">
        <v>0</v>
      </c>
      <c r="D42" s="200"/>
    </row>
    <row r="43" spans="1:75" ht="15" x14ac:dyDescent="0.25">
      <c r="B43" s="181" t="s">
        <v>107</v>
      </c>
      <c r="C43" s="651">
        <v>0</v>
      </c>
      <c r="D43" s="200"/>
    </row>
    <row r="44" spans="1:75" s="76" customFormat="1" ht="14.4" customHeight="1" x14ac:dyDescent="0.25">
      <c r="A44" s="195"/>
      <c r="B44" s="180" t="s">
        <v>108</v>
      </c>
      <c r="C44" s="651">
        <v>0</v>
      </c>
      <c r="D44" s="200"/>
      <c r="E44" s="104"/>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row>
    <row r="45" spans="1:75" ht="15" x14ac:dyDescent="0.25">
      <c r="B45" s="181" t="s">
        <v>109</v>
      </c>
      <c r="C45" s="651">
        <v>0</v>
      </c>
      <c r="D45" s="200"/>
    </row>
    <row r="46" spans="1:75" ht="15" x14ac:dyDescent="0.25">
      <c r="B46" s="181" t="s">
        <v>206</v>
      </c>
      <c r="C46" s="651">
        <v>0</v>
      </c>
      <c r="D46" s="200"/>
    </row>
    <row r="47" spans="1:75" ht="15" x14ac:dyDescent="0.25">
      <c r="B47" s="181" t="s">
        <v>331</v>
      </c>
      <c r="C47" s="651">
        <v>0</v>
      </c>
      <c r="D47" s="200"/>
    </row>
    <row r="48" spans="1:75" ht="15" x14ac:dyDescent="0.25">
      <c r="B48" s="181" t="s">
        <v>110</v>
      </c>
      <c r="C48" s="651">
        <v>0</v>
      </c>
      <c r="D48" s="200"/>
    </row>
    <row r="49" spans="1:75" ht="15" x14ac:dyDescent="0.25">
      <c r="B49" s="181" t="s">
        <v>104</v>
      </c>
      <c r="C49" s="651">
        <v>0</v>
      </c>
      <c r="D49" s="200"/>
    </row>
    <row r="50" spans="1:75" ht="16.2" thickBot="1" x14ac:dyDescent="0.35">
      <c r="B50" s="77"/>
      <c r="C50" s="111"/>
      <c r="D50" s="200"/>
    </row>
    <row r="51" spans="1:75" s="107" customFormat="1" ht="16.2" thickBot="1" x14ac:dyDescent="0.35">
      <c r="A51" s="196"/>
      <c r="B51" s="182" t="s">
        <v>111</v>
      </c>
      <c r="C51" s="199" t="s">
        <v>50</v>
      </c>
      <c r="D51" s="657">
        <f>SUM(C52:C53)</f>
        <v>0</v>
      </c>
      <c r="E51" s="105"/>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row>
    <row r="52" spans="1:75" s="76" customFormat="1" ht="14.4" customHeight="1" x14ac:dyDescent="0.25">
      <c r="A52" s="195"/>
      <c r="B52" s="180" t="s">
        <v>112</v>
      </c>
      <c r="C52" s="651">
        <v>0</v>
      </c>
      <c r="D52" s="200"/>
      <c r="E52" s="104"/>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row>
    <row r="53" spans="1:75" ht="15" x14ac:dyDescent="0.25">
      <c r="B53" s="181" t="s">
        <v>104</v>
      </c>
      <c r="C53" s="651">
        <v>0</v>
      </c>
      <c r="D53" s="200"/>
    </row>
    <row r="54" spans="1:75" ht="16.2" thickBot="1" x14ac:dyDescent="0.35">
      <c r="B54" s="77"/>
      <c r="C54" s="111"/>
      <c r="D54" s="200"/>
    </row>
    <row r="55" spans="1:75" s="107" customFormat="1" ht="16.2" thickBot="1" x14ac:dyDescent="0.35">
      <c r="A55" s="196"/>
      <c r="B55" s="182" t="s">
        <v>113</v>
      </c>
      <c r="C55" s="199" t="s">
        <v>50</v>
      </c>
      <c r="D55" s="657">
        <f>SUM(C56:C64)</f>
        <v>0</v>
      </c>
      <c r="E55" s="105"/>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06"/>
      <c r="BS55" s="106"/>
      <c r="BT55" s="106"/>
      <c r="BU55" s="106"/>
      <c r="BV55" s="106"/>
      <c r="BW55" s="106"/>
    </row>
    <row r="56" spans="1:75" s="76" customFormat="1" ht="15" x14ac:dyDescent="0.25">
      <c r="A56" s="195"/>
      <c r="B56" s="180" t="s">
        <v>208</v>
      </c>
      <c r="C56" s="653">
        <f>'Debt List'!C30</f>
        <v>0</v>
      </c>
      <c r="D56" s="200"/>
      <c r="E56" s="104"/>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row>
    <row r="57" spans="1:75" ht="15" x14ac:dyDescent="0.25">
      <c r="B57" s="181" t="s">
        <v>207</v>
      </c>
      <c r="C57" s="651">
        <v>0</v>
      </c>
      <c r="D57" s="200"/>
    </row>
    <row r="58" spans="1:75" ht="15" x14ac:dyDescent="0.25">
      <c r="B58" s="181" t="s">
        <v>106</v>
      </c>
      <c r="C58" s="651">
        <v>0</v>
      </c>
      <c r="D58" s="200"/>
    </row>
    <row r="59" spans="1:75" ht="15" x14ac:dyDescent="0.25">
      <c r="B59" s="181" t="s">
        <v>217</v>
      </c>
      <c r="C59" s="651">
        <v>0</v>
      </c>
      <c r="D59" s="200"/>
    </row>
    <row r="60" spans="1:75" ht="15" x14ac:dyDescent="0.25">
      <c r="B60" s="181" t="s">
        <v>114</v>
      </c>
      <c r="C60" s="651">
        <v>0</v>
      </c>
      <c r="D60" s="200"/>
    </row>
    <row r="61" spans="1:75" ht="15" x14ac:dyDescent="0.25">
      <c r="B61" s="181" t="s">
        <v>332</v>
      </c>
      <c r="C61" s="651">
        <v>0</v>
      </c>
      <c r="D61" s="200"/>
    </row>
    <row r="62" spans="1:75" ht="15" x14ac:dyDescent="0.25">
      <c r="B62" s="181" t="s">
        <v>333</v>
      </c>
      <c r="C62" s="651"/>
      <c r="D62" s="200"/>
    </row>
    <row r="63" spans="1:75" ht="15" x14ac:dyDescent="0.25">
      <c r="B63" s="181" t="s">
        <v>104</v>
      </c>
      <c r="C63" s="651">
        <v>0</v>
      </c>
      <c r="D63" s="200"/>
    </row>
    <row r="64" spans="1:75" ht="16.2" thickBot="1" x14ac:dyDescent="0.35">
      <c r="B64" s="77"/>
      <c r="C64" s="111"/>
      <c r="D64" s="200"/>
    </row>
    <row r="65" spans="1:75" s="107" customFormat="1" ht="16.2" thickBot="1" x14ac:dyDescent="0.35">
      <c r="A65" s="196"/>
      <c r="B65" s="182" t="s">
        <v>189</v>
      </c>
      <c r="C65" s="199" t="s">
        <v>50</v>
      </c>
      <c r="D65" s="657">
        <f>SUM(C66:C70)</f>
        <v>0</v>
      </c>
      <c r="E65" s="105"/>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c r="AK65" s="106"/>
      <c r="AL65" s="106"/>
      <c r="AM65" s="106"/>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6"/>
      <c r="BR65" s="106"/>
      <c r="BS65" s="106"/>
      <c r="BT65" s="106"/>
      <c r="BU65" s="106"/>
      <c r="BV65" s="106"/>
      <c r="BW65" s="106"/>
    </row>
    <row r="66" spans="1:75" s="76" customFormat="1" ht="14.4" customHeight="1" x14ac:dyDescent="0.25">
      <c r="A66" s="195"/>
      <c r="B66" s="180" t="s">
        <v>115</v>
      </c>
      <c r="C66" s="651">
        <v>0</v>
      </c>
      <c r="D66" s="200"/>
      <c r="E66" s="104"/>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row>
    <row r="67" spans="1:75" ht="15" x14ac:dyDescent="0.25">
      <c r="B67" s="181" t="s">
        <v>116</v>
      </c>
      <c r="C67" s="651">
        <v>0</v>
      </c>
      <c r="D67" s="200"/>
    </row>
    <row r="68" spans="1:75" ht="15" x14ac:dyDescent="0.25">
      <c r="B68" s="181" t="s">
        <v>117</v>
      </c>
      <c r="C68" s="651">
        <v>0</v>
      </c>
      <c r="D68" s="200"/>
    </row>
    <row r="69" spans="1:75" ht="15" x14ac:dyDescent="0.25">
      <c r="B69" s="181" t="s">
        <v>104</v>
      </c>
      <c r="C69" s="651">
        <v>0</v>
      </c>
      <c r="D69" s="200"/>
    </row>
    <row r="70" spans="1:75" ht="16.2" thickBot="1" x14ac:dyDescent="0.35">
      <c r="B70" s="77"/>
      <c r="C70" s="111"/>
      <c r="D70" s="200"/>
    </row>
    <row r="71" spans="1:75" s="107" customFormat="1" ht="16.2" thickBot="1" x14ac:dyDescent="0.35">
      <c r="A71" s="196"/>
      <c r="B71" s="182" t="s">
        <v>190</v>
      </c>
      <c r="C71" s="199" t="s">
        <v>50</v>
      </c>
      <c r="D71" s="657">
        <f>SUM(C74:C84)</f>
        <v>0</v>
      </c>
      <c r="E71" s="105"/>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c r="AJ71" s="106"/>
      <c r="AK71" s="106"/>
      <c r="AL71" s="106"/>
      <c r="AM71" s="106"/>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6"/>
      <c r="BR71" s="106"/>
      <c r="BS71" s="106"/>
      <c r="BT71" s="106"/>
      <c r="BU71" s="106"/>
      <c r="BV71" s="106"/>
      <c r="BW71" s="106"/>
    </row>
    <row r="72" spans="1:75" s="266" customFormat="1" ht="15.6" x14ac:dyDescent="0.3">
      <c r="A72" s="196"/>
      <c r="B72" s="267" t="s">
        <v>218</v>
      </c>
      <c r="C72" s="264"/>
      <c r="D72" s="265"/>
      <c r="E72" s="105"/>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c r="AJ72" s="106"/>
      <c r="AK72" s="106"/>
      <c r="AL72" s="106"/>
      <c r="AM72" s="106"/>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6"/>
      <c r="BR72" s="106"/>
      <c r="BS72" s="106"/>
      <c r="BT72" s="106"/>
      <c r="BU72" s="106"/>
      <c r="BV72" s="106"/>
      <c r="BW72" s="106"/>
    </row>
    <row r="73" spans="1:75" s="76" customFormat="1" ht="23.4" customHeight="1" x14ac:dyDescent="0.25">
      <c r="A73" s="195"/>
      <c r="B73" s="299" t="s">
        <v>230</v>
      </c>
      <c r="C73" s="111"/>
      <c r="D73" s="200"/>
      <c r="E73" s="104"/>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row>
    <row r="74" spans="1:75" s="76" customFormat="1" ht="14.4" customHeight="1" x14ac:dyDescent="0.25">
      <c r="A74" s="195"/>
      <c r="B74" s="201">
        <f>'Debt List'!A8</f>
        <v>0</v>
      </c>
      <c r="C74" s="615">
        <f>'Debt List'!$C8</f>
        <v>0</v>
      </c>
      <c r="D74" s="200"/>
      <c r="E74" s="104"/>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row>
    <row r="75" spans="1:75" s="76" customFormat="1" ht="14.4" customHeight="1" x14ac:dyDescent="0.25">
      <c r="A75" s="195"/>
      <c r="B75" s="201">
        <f>'Debt List'!A9</f>
        <v>0</v>
      </c>
      <c r="C75" s="615">
        <f>'Debt List'!$C9</f>
        <v>0</v>
      </c>
      <c r="D75" s="200"/>
      <c r="E75" s="104"/>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row>
    <row r="76" spans="1:75" s="76" customFormat="1" ht="14.4" customHeight="1" x14ac:dyDescent="0.25">
      <c r="A76" s="195"/>
      <c r="B76" s="201">
        <f>'Debt List'!A10</f>
        <v>0</v>
      </c>
      <c r="C76" s="615">
        <f>'Debt List'!$C10</f>
        <v>0</v>
      </c>
      <c r="D76" s="200"/>
      <c r="E76" s="104"/>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row>
    <row r="77" spans="1:75" s="76" customFormat="1" ht="14.4" customHeight="1" x14ac:dyDescent="0.25">
      <c r="A77" s="195"/>
      <c r="B77" s="201">
        <f>'Debt List'!A11</f>
        <v>0</v>
      </c>
      <c r="C77" s="615">
        <f>'Debt List'!$C11</f>
        <v>0</v>
      </c>
      <c r="D77" s="200"/>
      <c r="E77" s="104"/>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row>
    <row r="78" spans="1:75" ht="15" x14ac:dyDescent="0.25">
      <c r="B78" s="201">
        <f>'Debt List'!A12</f>
        <v>0</v>
      </c>
      <c r="C78" s="615">
        <f>'Debt List'!$C12</f>
        <v>0</v>
      </c>
      <c r="D78" s="200"/>
    </row>
    <row r="79" spans="1:75" s="76" customFormat="1" ht="14.4" customHeight="1" x14ac:dyDescent="0.25">
      <c r="A79" s="195"/>
      <c r="B79" s="201">
        <f>'Debt List'!A13</f>
        <v>0</v>
      </c>
      <c r="C79" s="615">
        <f>'Debt List'!$C13</f>
        <v>0</v>
      </c>
      <c r="D79" s="200"/>
      <c r="E79" s="104"/>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row>
    <row r="80" spans="1:75" ht="15" x14ac:dyDescent="0.25">
      <c r="B80" s="201">
        <f>'Debt List'!A14</f>
        <v>0</v>
      </c>
      <c r="C80" s="615">
        <f>'Debt List'!$C14</f>
        <v>0</v>
      </c>
      <c r="D80" s="200"/>
    </row>
    <row r="81" spans="1:75" ht="15" x14ac:dyDescent="0.25">
      <c r="B81" s="201">
        <f>'Debt List'!A15</f>
        <v>0</v>
      </c>
      <c r="C81" s="615">
        <f>'Debt List'!$C15</f>
        <v>0</v>
      </c>
      <c r="D81" s="200"/>
    </row>
    <row r="82" spans="1:75" s="76" customFormat="1" ht="14.4" customHeight="1" x14ac:dyDescent="0.25">
      <c r="A82" s="195"/>
      <c r="B82" s="180" t="s">
        <v>181</v>
      </c>
      <c r="C82" s="653">
        <f>'Debt List'!C46</f>
        <v>0</v>
      </c>
      <c r="D82" s="200"/>
      <c r="E82" s="104"/>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row>
    <row r="83" spans="1:75" s="76" customFormat="1" ht="14.4" customHeight="1" x14ac:dyDescent="0.25">
      <c r="A83" s="195"/>
      <c r="B83" s="180" t="s">
        <v>180</v>
      </c>
      <c r="C83" s="651">
        <v>0</v>
      </c>
      <c r="D83" s="200"/>
      <c r="E83" s="104"/>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row>
    <row r="84" spans="1:75" ht="16.2" thickBot="1" x14ac:dyDescent="0.35">
      <c r="B84" s="77"/>
      <c r="C84" s="111"/>
      <c r="D84" s="200"/>
    </row>
    <row r="85" spans="1:75" s="107" customFormat="1" ht="16.2" thickBot="1" x14ac:dyDescent="0.35">
      <c r="A85" s="196"/>
      <c r="B85" s="182" t="s">
        <v>118</v>
      </c>
      <c r="C85" s="199" t="s">
        <v>50</v>
      </c>
      <c r="D85" s="657">
        <f>SUM(C86:C92)</f>
        <v>0</v>
      </c>
      <c r="E85" s="105"/>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6"/>
      <c r="BR85" s="106"/>
      <c r="BS85" s="106"/>
      <c r="BT85" s="106"/>
      <c r="BU85" s="106"/>
      <c r="BV85" s="106"/>
      <c r="BW85" s="106"/>
    </row>
    <row r="86" spans="1:75" s="76" customFormat="1" ht="14.4" customHeight="1" x14ac:dyDescent="0.25">
      <c r="A86" s="195"/>
      <c r="B86" s="180" t="s">
        <v>119</v>
      </c>
      <c r="C86" s="651">
        <v>0</v>
      </c>
      <c r="D86" s="200"/>
      <c r="E86" s="104"/>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row>
    <row r="87" spans="1:75" ht="15" x14ac:dyDescent="0.25">
      <c r="B87" s="181" t="s">
        <v>120</v>
      </c>
      <c r="C87" s="651">
        <v>0</v>
      </c>
      <c r="D87" s="200"/>
    </row>
    <row r="88" spans="1:75" ht="15" x14ac:dyDescent="0.25">
      <c r="B88" s="181" t="s">
        <v>121</v>
      </c>
      <c r="C88" s="651">
        <v>0</v>
      </c>
      <c r="D88" s="200"/>
    </row>
    <row r="89" spans="1:75" s="76" customFormat="1" ht="14.4" customHeight="1" x14ac:dyDescent="0.25">
      <c r="A89" s="195"/>
      <c r="B89" s="180" t="s">
        <v>209</v>
      </c>
      <c r="C89" s="651">
        <v>0</v>
      </c>
      <c r="D89" s="200"/>
      <c r="E89" s="104"/>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row>
    <row r="90" spans="1:75" ht="15" x14ac:dyDescent="0.25">
      <c r="B90" s="181" t="s">
        <v>122</v>
      </c>
      <c r="C90" s="651">
        <v>0</v>
      </c>
      <c r="D90" s="200"/>
    </row>
    <row r="91" spans="1:75" ht="15" x14ac:dyDescent="0.25">
      <c r="B91" s="181" t="s">
        <v>104</v>
      </c>
      <c r="C91" s="651">
        <v>0</v>
      </c>
      <c r="D91" s="200"/>
    </row>
    <row r="92" spans="1:75" ht="16.2" thickBot="1" x14ac:dyDescent="0.35">
      <c r="B92" s="77"/>
      <c r="C92" s="111"/>
      <c r="D92" s="200"/>
    </row>
    <row r="93" spans="1:75" s="107" customFormat="1" ht="16.2" thickBot="1" x14ac:dyDescent="0.35">
      <c r="A93" s="196"/>
      <c r="B93" s="182" t="s">
        <v>123</v>
      </c>
      <c r="C93" s="199" t="s">
        <v>50</v>
      </c>
      <c r="D93" s="657">
        <f>SUM(C94:C97)</f>
        <v>0</v>
      </c>
      <c r="E93" s="105"/>
      <c r="F93" s="106"/>
      <c r="G93" s="106"/>
      <c r="H93" s="106"/>
      <c r="I93" s="106"/>
      <c r="J93" s="106"/>
      <c r="K93" s="106"/>
      <c r="L93" s="106"/>
      <c r="M93" s="106"/>
      <c r="N93" s="106"/>
      <c r="O93" s="106"/>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106"/>
      <c r="AZ93" s="106"/>
      <c r="BA93" s="106"/>
      <c r="BB93" s="106"/>
      <c r="BC93" s="106"/>
      <c r="BD93" s="106"/>
      <c r="BE93" s="106"/>
      <c r="BF93" s="106"/>
      <c r="BG93" s="106"/>
      <c r="BH93" s="106"/>
      <c r="BI93" s="106"/>
      <c r="BJ93" s="106"/>
      <c r="BK93" s="106"/>
      <c r="BL93" s="106"/>
      <c r="BM93" s="106"/>
      <c r="BN93" s="106"/>
      <c r="BO93" s="106"/>
      <c r="BP93" s="106"/>
      <c r="BQ93" s="106"/>
      <c r="BR93" s="106"/>
      <c r="BS93" s="106"/>
      <c r="BT93" s="106"/>
      <c r="BU93" s="106"/>
      <c r="BV93" s="106"/>
      <c r="BW93" s="106"/>
    </row>
    <row r="94" spans="1:75" s="76" customFormat="1" ht="14.4" customHeight="1" x14ac:dyDescent="0.25">
      <c r="A94" s="195"/>
      <c r="B94" s="180" t="s">
        <v>191</v>
      </c>
      <c r="C94" s="651">
        <v>0</v>
      </c>
      <c r="D94" s="200"/>
      <c r="E94" s="104"/>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row>
    <row r="95" spans="1:75" ht="15" x14ac:dyDescent="0.25">
      <c r="B95" s="181" t="s">
        <v>124</v>
      </c>
      <c r="C95" s="651">
        <v>0</v>
      </c>
      <c r="D95" s="200"/>
    </row>
    <row r="96" spans="1:75" ht="15" x14ac:dyDescent="0.25">
      <c r="B96" s="181" t="s">
        <v>104</v>
      </c>
      <c r="C96" s="651">
        <v>0</v>
      </c>
      <c r="D96" s="200"/>
    </row>
    <row r="97" spans="1:75" ht="16.2" thickBot="1" x14ac:dyDescent="0.35">
      <c r="B97" s="77"/>
      <c r="C97" s="111"/>
      <c r="D97" s="200"/>
    </row>
    <row r="98" spans="1:75" s="107" customFormat="1" ht="16.2" thickBot="1" x14ac:dyDescent="0.35">
      <c r="A98" s="196"/>
      <c r="B98" s="182" t="s">
        <v>125</v>
      </c>
      <c r="C98" s="199" t="s">
        <v>50</v>
      </c>
      <c r="D98" s="657">
        <f>SUM(C99:C102)</f>
        <v>0</v>
      </c>
      <c r="E98" s="105"/>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c r="BR98" s="106"/>
      <c r="BS98" s="106"/>
      <c r="BT98" s="106"/>
      <c r="BU98" s="106"/>
      <c r="BV98" s="106"/>
      <c r="BW98" s="106"/>
    </row>
    <row r="99" spans="1:75" s="76" customFormat="1" ht="14.4" customHeight="1" x14ac:dyDescent="0.25">
      <c r="A99" s="195"/>
      <c r="B99" s="180" t="s">
        <v>126</v>
      </c>
      <c r="C99" s="651">
        <v>0</v>
      </c>
      <c r="D99" s="200"/>
      <c r="E99" s="104"/>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row>
    <row r="100" spans="1:75" ht="15" x14ac:dyDescent="0.25">
      <c r="B100" s="181" t="s">
        <v>187</v>
      </c>
      <c r="C100" s="651">
        <v>0</v>
      </c>
      <c r="D100" s="200"/>
    </row>
    <row r="101" spans="1:75" ht="15" x14ac:dyDescent="0.25">
      <c r="B101" s="181" t="s">
        <v>104</v>
      </c>
      <c r="C101" s="651">
        <v>0</v>
      </c>
      <c r="D101" s="200"/>
    </row>
    <row r="102" spans="1:75" ht="16.2" thickBot="1" x14ac:dyDescent="0.35">
      <c r="B102" s="77"/>
      <c r="C102" s="111"/>
      <c r="D102" s="200"/>
    </row>
    <row r="103" spans="1:75" s="107" customFormat="1" ht="16.2" thickBot="1" x14ac:dyDescent="0.35">
      <c r="A103" s="196"/>
      <c r="B103" s="182" t="s">
        <v>127</v>
      </c>
      <c r="C103" s="199" t="s">
        <v>50</v>
      </c>
      <c r="D103" s="657">
        <f>SUM(C104:C109)</f>
        <v>0</v>
      </c>
      <c r="E103" s="105"/>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6"/>
      <c r="BR103" s="106"/>
      <c r="BS103" s="106"/>
      <c r="BT103" s="106"/>
      <c r="BU103" s="106"/>
      <c r="BV103" s="106"/>
      <c r="BW103" s="106"/>
    </row>
    <row r="104" spans="1:75" ht="15" x14ac:dyDescent="0.25">
      <c r="B104" s="181" t="s">
        <v>128</v>
      </c>
      <c r="C104" s="651">
        <v>0</v>
      </c>
      <c r="D104" s="200"/>
    </row>
    <row r="105" spans="1:75" s="76" customFormat="1" ht="14.4" customHeight="1" x14ac:dyDescent="0.25">
      <c r="A105" s="195"/>
      <c r="B105" s="180" t="s">
        <v>129</v>
      </c>
      <c r="C105" s="651">
        <v>0</v>
      </c>
      <c r="D105" s="200"/>
      <c r="E105" s="104"/>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row>
    <row r="106" spans="1:75" ht="15" x14ac:dyDescent="0.25">
      <c r="B106" s="181" t="s">
        <v>130</v>
      </c>
      <c r="C106" s="651">
        <v>0</v>
      </c>
      <c r="D106" s="200"/>
    </row>
    <row r="107" spans="1:75" ht="15" x14ac:dyDescent="0.25">
      <c r="B107" s="181" t="s">
        <v>131</v>
      </c>
      <c r="C107" s="651">
        <v>0</v>
      </c>
      <c r="D107" s="200"/>
    </row>
    <row r="108" spans="1:75" ht="15" x14ac:dyDescent="0.25">
      <c r="B108" s="181" t="s">
        <v>104</v>
      </c>
      <c r="C108" s="651">
        <v>0</v>
      </c>
      <c r="D108" s="200"/>
    </row>
    <row r="109" spans="1:75" ht="16.2" thickBot="1" x14ac:dyDescent="0.35">
      <c r="B109" s="77"/>
      <c r="C109" s="111"/>
      <c r="D109" s="200"/>
    </row>
    <row r="110" spans="1:75" s="107" customFormat="1" ht="16.2" thickBot="1" x14ac:dyDescent="0.35">
      <c r="A110" s="196"/>
      <c r="B110" s="182" t="s">
        <v>132</v>
      </c>
      <c r="C110" s="650" t="s">
        <v>50</v>
      </c>
      <c r="D110" s="657">
        <f>SUM(C111:C119)</f>
        <v>0</v>
      </c>
      <c r="E110" s="105"/>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6"/>
      <c r="BR110" s="106"/>
      <c r="BS110" s="106"/>
      <c r="BT110" s="106"/>
      <c r="BU110" s="106"/>
      <c r="BV110" s="106"/>
      <c r="BW110" s="106"/>
    </row>
    <row r="111" spans="1:75" ht="15" x14ac:dyDescent="0.25">
      <c r="B111" s="181" t="s">
        <v>133</v>
      </c>
      <c r="C111" s="651">
        <v>0</v>
      </c>
      <c r="D111" s="200"/>
    </row>
    <row r="112" spans="1:75" s="76" customFormat="1" ht="14.4" customHeight="1" x14ac:dyDescent="0.25">
      <c r="A112" s="195"/>
      <c r="B112" s="180" t="s">
        <v>219</v>
      </c>
      <c r="C112" s="651">
        <v>0</v>
      </c>
      <c r="D112" s="200"/>
      <c r="E112" s="104"/>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row>
    <row r="113" spans="1:75" ht="15" x14ac:dyDescent="0.25">
      <c r="B113" s="181" t="s">
        <v>134</v>
      </c>
      <c r="C113" s="651">
        <v>0</v>
      </c>
      <c r="D113" s="200"/>
    </row>
    <row r="114" spans="1:75" ht="15" x14ac:dyDescent="0.25">
      <c r="B114" s="181" t="s">
        <v>203</v>
      </c>
      <c r="C114" s="651">
        <v>0</v>
      </c>
      <c r="D114" s="200"/>
    </row>
    <row r="115" spans="1:75" ht="15" x14ac:dyDescent="0.25">
      <c r="B115" s="181" t="s">
        <v>135</v>
      </c>
      <c r="C115" s="651">
        <v>0</v>
      </c>
      <c r="D115" s="200"/>
    </row>
    <row r="116" spans="1:75" s="76" customFormat="1" ht="14.4" customHeight="1" x14ac:dyDescent="0.25">
      <c r="A116" s="195"/>
      <c r="B116" s="180" t="s">
        <v>136</v>
      </c>
      <c r="C116" s="651">
        <v>0</v>
      </c>
      <c r="D116" s="200"/>
      <c r="E116" s="104"/>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row>
    <row r="117" spans="1:75" ht="15" x14ac:dyDescent="0.25">
      <c r="B117" s="181" t="s">
        <v>188</v>
      </c>
      <c r="C117" s="651">
        <v>0</v>
      </c>
      <c r="D117" s="200"/>
    </row>
    <row r="118" spans="1:75" ht="15" x14ac:dyDescent="0.25">
      <c r="B118" s="181" t="s">
        <v>137</v>
      </c>
      <c r="C118" s="651">
        <v>0</v>
      </c>
      <c r="D118" s="200"/>
    </row>
    <row r="119" spans="1:75" ht="15" x14ac:dyDescent="0.25">
      <c r="B119" s="181" t="s">
        <v>104</v>
      </c>
      <c r="C119" s="651">
        <v>0</v>
      </c>
      <c r="D119" s="200"/>
    </row>
    <row r="120" spans="1:75" ht="16.2" thickBot="1" x14ac:dyDescent="0.35">
      <c r="B120" s="77"/>
      <c r="C120" s="111"/>
      <c r="D120" s="92"/>
    </row>
    <row r="121" spans="1:75" s="107" customFormat="1" ht="16.2" thickBot="1" x14ac:dyDescent="0.35">
      <c r="A121" s="196"/>
      <c r="B121" s="182" t="s">
        <v>138</v>
      </c>
      <c r="C121" s="199" t="s">
        <v>50</v>
      </c>
      <c r="D121" s="657">
        <f>SUM(C122:C127)</f>
        <v>0</v>
      </c>
      <c r="E121" s="105"/>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row>
    <row r="122" spans="1:75" ht="15" x14ac:dyDescent="0.25">
      <c r="B122" s="181" t="s">
        <v>210</v>
      </c>
      <c r="C122" s="654">
        <v>0</v>
      </c>
      <c r="D122" s="92"/>
    </row>
    <row r="123" spans="1:75" s="76" customFormat="1" ht="14.4" customHeight="1" x14ac:dyDescent="0.25">
      <c r="A123" s="195"/>
      <c r="B123" s="180" t="s">
        <v>211</v>
      </c>
      <c r="C123" s="654">
        <v>0</v>
      </c>
      <c r="D123" s="92"/>
      <c r="E123" s="104"/>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row>
    <row r="124" spans="1:75" s="76" customFormat="1" ht="14.4" customHeight="1" x14ac:dyDescent="0.25">
      <c r="A124" s="195"/>
      <c r="B124" s="180" t="s">
        <v>260</v>
      </c>
      <c r="C124" s="654">
        <v>0</v>
      </c>
      <c r="D124" s="92"/>
      <c r="E124" s="104"/>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row>
    <row r="125" spans="1:75" ht="15" x14ac:dyDescent="0.25">
      <c r="B125" s="181" t="s">
        <v>139</v>
      </c>
      <c r="C125" s="654">
        <v>0</v>
      </c>
      <c r="D125" s="92"/>
    </row>
    <row r="126" spans="1:75" ht="15" x14ac:dyDescent="0.25">
      <c r="B126" s="181" t="s">
        <v>104</v>
      </c>
      <c r="C126" s="654">
        <v>0</v>
      </c>
      <c r="D126" s="92"/>
    </row>
    <row r="127" spans="1:75" ht="16.2" thickBot="1" x14ac:dyDescent="0.35">
      <c r="B127" s="77"/>
      <c r="C127" s="111"/>
      <c r="D127" s="92"/>
    </row>
    <row r="128" spans="1:75" s="107" customFormat="1" ht="16.2" thickBot="1" x14ac:dyDescent="0.35">
      <c r="A128" s="196"/>
      <c r="B128" s="182" t="s">
        <v>140</v>
      </c>
      <c r="C128" s="199" t="s">
        <v>50</v>
      </c>
      <c r="D128" s="657">
        <f>SUM(C129:C135)</f>
        <v>0</v>
      </c>
      <c r="E128" s="105"/>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106"/>
      <c r="BG128" s="106"/>
      <c r="BH128" s="106"/>
      <c r="BI128" s="106"/>
      <c r="BJ128" s="106"/>
      <c r="BK128" s="106"/>
      <c r="BL128" s="106"/>
      <c r="BM128" s="106"/>
      <c r="BN128" s="106"/>
      <c r="BO128" s="106"/>
      <c r="BP128" s="106"/>
      <c r="BQ128" s="106"/>
      <c r="BR128" s="106"/>
      <c r="BS128" s="106"/>
      <c r="BT128" s="106"/>
      <c r="BU128" s="106"/>
      <c r="BV128" s="106"/>
      <c r="BW128" s="106"/>
    </row>
    <row r="129" spans="1:75" ht="15" x14ac:dyDescent="0.25">
      <c r="B129" s="181" t="s">
        <v>141</v>
      </c>
      <c r="C129" s="654">
        <v>0</v>
      </c>
      <c r="D129" s="92"/>
    </row>
    <row r="130" spans="1:75" s="76" customFormat="1" ht="14.4" customHeight="1" x14ac:dyDescent="0.25">
      <c r="A130" s="195"/>
      <c r="B130" s="180" t="s">
        <v>142</v>
      </c>
      <c r="C130" s="654">
        <v>0</v>
      </c>
      <c r="D130" s="92"/>
      <c r="E130" s="104"/>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row>
    <row r="131" spans="1:75" ht="15" x14ac:dyDescent="0.25">
      <c r="B131" s="181" t="s">
        <v>143</v>
      </c>
      <c r="C131" s="654">
        <v>0</v>
      </c>
      <c r="D131" s="92"/>
    </row>
    <row r="132" spans="1:75" ht="15" x14ac:dyDescent="0.25">
      <c r="B132" s="181" t="s">
        <v>144</v>
      </c>
      <c r="C132" s="654">
        <v>0</v>
      </c>
      <c r="D132" s="92"/>
    </row>
    <row r="133" spans="1:75" s="76" customFormat="1" ht="14.4" customHeight="1" x14ac:dyDescent="0.25">
      <c r="A133" s="195"/>
      <c r="B133" s="180" t="s">
        <v>145</v>
      </c>
      <c r="C133" s="654">
        <v>0</v>
      </c>
      <c r="D133" s="92"/>
      <c r="E133" s="104"/>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c r="BW133" s="35"/>
    </row>
    <row r="134" spans="1:75" ht="15" x14ac:dyDescent="0.25">
      <c r="B134" s="183" t="s">
        <v>104</v>
      </c>
      <c r="C134" s="655">
        <v>0</v>
      </c>
      <c r="D134" s="92"/>
    </row>
    <row r="135" spans="1:75" ht="15.6" x14ac:dyDescent="0.3">
      <c r="B135" s="77"/>
      <c r="C135" s="93"/>
      <c r="D135" s="92"/>
    </row>
    <row r="136" spans="1:75" ht="16.2" thickBot="1" x14ac:dyDescent="0.35">
      <c r="B136" s="20"/>
      <c r="C136" s="94"/>
      <c r="D136" s="92"/>
    </row>
    <row r="137" spans="1:75" s="112" customFormat="1" ht="18" thickBot="1" x14ac:dyDescent="0.35">
      <c r="A137" s="197"/>
      <c r="B137" s="535" t="s">
        <v>146</v>
      </c>
      <c r="C137" s="536"/>
      <c r="D137" s="537"/>
      <c r="E137" s="656">
        <f>D37+D51+D55+D65+D71+D85+D93+D98+D103+D110+D121+D128</f>
        <v>0</v>
      </c>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row>
    <row r="138" spans="1:75" s="48" customFormat="1" ht="15.6" customHeight="1" thickBot="1" x14ac:dyDescent="0.35">
      <c r="A138" s="197"/>
      <c r="B138" s="184"/>
      <c r="C138" s="113"/>
      <c r="D138" s="114"/>
      <c r="E138" s="115"/>
    </row>
    <row r="139" spans="1:75" s="62" customFormat="1" ht="18.600000000000001" thickTop="1" thickBot="1" x14ac:dyDescent="0.35">
      <c r="A139" s="197"/>
      <c r="B139" s="541" t="s">
        <v>147</v>
      </c>
      <c r="C139" s="542"/>
      <c r="D139" s="542"/>
      <c r="E139" s="543"/>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row>
    <row r="140" spans="1:75" s="55" customFormat="1" ht="12.6" customHeight="1" thickBot="1" x14ac:dyDescent="0.3">
      <c r="A140" s="171"/>
      <c r="B140" s="185"/>
      <c r="C140" s="170"/>
      <c r="D140" s="170"/>
      <c r="E140" s="171"/>
    </row>
    <row r="141" spans="1:75" s="75" customFormat="1" ht="18" thickBot="1" x14ac:dyDescent="0.35">
      <c r="A141" s="193"/>
      <c r="B141" s="532" t="s">
        <v>148</v>
      </c>
      <c r="C141" s="533"/>
      <c r="D141" s="534"/>
      <c r="E141" s="658">
        <f>E33</f>
        <v>0</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c r="BG141" s="24"/>
      <c r="BH141" s="24"/>
      <c r="BI141" s="24"/>
      <c r="BJ141" s="24"/>
      <c r="BK141" s="24"/>
      <c r="BL141" s="24"/>
      <c r="BM141" s="24"/>
      <c r="BN141" s="24"/>
      <c r="BO141" s="24"/>
      <c r="BP141" s="24"/>
      <c r="BQ141" s="24"/>
      <c r="BR141" s="24"/>
      <c r="BS141" s="24"/>
      <c r="BT141" s="24"/>
      <c r="BU141" s="24"/>
      <c r="BV141" s="24"/>
      <c r="BW141" s="24"/>
    </row>
    <row r="142" spans="1:75" s="55" customFormat="1" ht="12.6" customHeight="1" thickBot="1" x14ac:dyDescent="0.3">
      <c r="A142" s="171"/>
      <c r="B142" s="186"/>
      <c r="C142" s="170"/>
      <c r="D142" s="170"/>
      <c r="E142" s="172"/>
    </row>
    <row r="143" spans="1:75" s="75" customFormat="1" ht="18" thickBot="1" x14ac:dyDescent="0.35">
      <c r="A143" s="193"/>
      <c r="B143" s="532" t="s">
        <v>149</v>
      </c>
      <c r="C143" s="533"/>
      <c r="D143" s="534"/>
      <c r="E143" s="658">
        <f>E137</f>
        <v>0</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c r="BG143" s="24"/>
      <c r="BH143" s="24"/>
      <c r="BI143" s="24"/>
      <c r="BJ143" s="24"/>
      <c r="BK143" s="24"/>
      <c r="BL143" s="24"/>
      <c r="BM143" s="24"/>
      <c r="BN143" s="24"/>
      <c r="BO143" s="24"/>
      <c r="BP143" s="24"/>
      <c r="BQ143" s="24"/>
      <c r="BR143" s="24"/>
      <c r="BS143" s="24"/>
      <c r="BT143" s="24"/>
      <c r="BU143" s="24"/>
      <c r="BV143" s="24"/>
      <c r="BW143" s="24"/>
    </row>
    <row r="144" spans="1:75" s="55" customFormat="1" ht="12.6" customHeight="1" thickBot="1" x14ac:dyDescent="0.3">
      <c r="A144" s="171"/>
      <c r="B144" s="186"/>
      <c r="C144" s="170"/>
      <c r="D144" s="170"/>
      <c r="E144" s="172"/>
    </row>
    <row r="145" spans="1:7" s="55" customFormat="1" ht="18" thickBot="1" x14ac:dyDescent="0.35">
      <c r="A145" s="171"/>
      <c r="B145" s="532" t="s">
        <v>150</v>
      </c>
      <c r="C145" s="533"/>
      <c r="D145" s="534"/>
      <c r="E145" s="658">
        <f>E141-E143</f>
        <v>0</v>
      </c>
    </row>
    <row r="146" spans="1:7" s="55" customFormat="1" ht="12.6" customHeight="1" x14ac:dyDescent="0.25">
      <c r="A146" s="171"/>
      <c r="B146" s="185"/>
      <c r="C146" s="170"/>
      <c r="D146" s="170"/>
      <c r="E146" s="171"/>
    </row>
    <row r="147" spans="1:7" s="55" customFormat="1" ht="16.2" thickBot="1" x14ac:dyDescent="0.35">
      <c r="A147" s="171"/>
      <c r="B147" s="187"/>
      <c r="C147" s="173"/>
      <c r="D147" s="174"/>
      <c r="E147" s="175"/>
    </row>
    <row r="148" spans="1:7" s="55" customFormat="1" ht="18.600000000000001" thickTop="1" x14ac:dyDescent="0.25">
      <c r="A148" s="171"/>
      <c r="B148" s="461" t="s">
        <v>329</v>
      </c>
      <c r="C148" s="462"/>
      <c r="D148" s="462"/>
      <c r="E148" s="462"/>
      <c r="F148" s="462"/>
      <c r="G148" s="70"/>
    </row>
    <row r="149" spans="1:7" ht="15.6" x14ac:dyDescent="0.3">
      <c r="B149" s="188"/>
      <c r="C149" s="93"/>
      <c r="D149" s="92"/>
    </row>
    <row r="150" spans="1:7" s="45" customFormat="1" ht="15.6" x14ac:dyDescent="0.3">
      <c r="A150" s="198"/>
      <c r="B150" s="189"/>
      <c r="C150" s="91"/>
      <c r="D150" s="99"/>
      <c r="E150" s="116"/>
    </row>
    <row r="151" spans="1:7" x14ac:dyDescent="0.25">
      <c r="B151" s="190"/>
      <c r="C151" s="80"/>
      <c r="D151" s="80"/>
    </row>
    <row r="152" spans="1:7" x14ac:dyDescent="0.25">
      <c r="B152" s="190"/>
      <c r="C152" s="80"/>
      <c r="D152" s="80"/>
    </row>
    <row r="153" spans="1:7" x14ac:dyDescent="0.25">
      <c r="B153" s="190"/>
      <c r="C153" s="80"/>
      <c r="D153" s="80"/>
    </row>
    <row r="154" spans="1:7" x14ac:dyDescent="0.25">
      <c r="B154" s="190"/>
      <c r="C154" s="80"/>
      <c r="D154" s="80"/>
    </row>
    <row r="155" spans="1:7" x14ac:dyDescent="0.25">
      <c r="B155" s="190"/>
      <c r="C155" s="80"/>
      <c r="D155" s="80"/>
    </row>
    <row r="156" spans="1:7" x14ac:dyDescent="0.25">
      <c r="B156" s="190"/>
      <c r="C156" s="80"/>
      <c r="D156" s="80"/>
    </row>
    <row r="157" spans="1:7" x14ac:dyDescent="0.25">
      <c r="B157" s="190"/>
      <c r="C157" s="80"/>
      <c r="D157" s="80"/>
    </row>
    <row r="158" spans="1:7" x14ac:dyDescent="0.25">
      <c r="B158" s="190"/>
      <c r="C158" s="80"/>
      <c r="D158" s="80"/>
    </row>
    <row r="159" spans="1:7" x14ac:dyDescent="0.25">
      <c r="B159" s="190"/>
      <c r="C159" s="80"/>
      <c r="D159" s="80"/>
    </row>
    <row r="160" spans="1:7" x14ac:dyDescent="0.25">
      <c r="B160" s="190"/>
      <c r="C160" s="80"/>
      <c r="D160" s="80"/>
    </row>
    <row r="161" spans="2:4" x14ac:dyDescent="0.25">
      <c r="B161" s="190"/>
      <c r="C161" s="80"/>
      <c r="D161" s="80"/>
    </row>
    <row r="162" spans="2:4" x14ac:dyDescent="0.25">
      <c r="B162" s="190"/>
      <c r="C162" s="80"/>
      <c r="D162" s="80"/>
    </row>
    <row r="163" spans="2:4" x14ac:dyDescent="0.25">
      <c r="B163" s="190"/>
      <c r="C163" s="80"/>
      <c r="D163" s="80"/>
    </row>
    <row r="164" spans="2:4" x14ac:dyDescent="0.25">
      <c r="B164" s="190"/>
      <c r="C164" s="80"/>
      <c r="D164" s="80"/>
    </row>
    <row r="165" spans="2:4" x14ac:dyDescent="0.25">
      <c r="B165" s="190"/>
      <c r="C165" s="80"/>
      <c r="D165" s="80"/>
    </row>
    <row r="166" spans="2:4" x14ac:dyDescent="0.25">
      <c r="B166" s="190"/>
      <c r="C166" s="80"/>
      <c r="D166" s="80"/>
    </row>
    <row r="167" spans="2:4" x14ac:dyDescent="0.25">
      <c r="B167" s="190"/>
      <c r="C167" s="80"/>
      <c r="D167" s="80"/>
    </row>
    <row r="168" spans="2:4" x14ac:dyDescent="0.25">
      <c r="B168" s="190"/>
      <c r="C168" s="80"/>
      <c r="D168" s="80"/>
    </row>
    <row r="169" spans="2:4" x14ac:dyDescent="0.25">
      <c r="B169" s="190"/>
      <c r="C169" s="80"/>
      <c r="D169" s="80"/>
    </row>
    <row r="170" spans="2:4" x14ac:dyDescent="0.25">
      <c r="B170" s="190"/>
      <c r="C170" s="80"/>
      <c r="D170" s="80"/>
    </row>
    <row r="171" spans="2:4" x14ac:dyDescent="0.25">
      <c r="B171" s="190"/>
      <c r="C171" s="80"/>
      <c r="D171" s="80"/>
    </row>
    <row r="172" spans="2:4" x14ac:dyDescent="0.25">
      <c r="B172" s="190"/>
      <c r="C172" s="80"/>
      <c r="D172" s="80"/>
    </row>
    <row r="173" spans="2:4" x14ac:dyDescent="0.25">
      <c r="B173" s="190"/>
      <c r="C173" s="80"/>
      <c r="D173" s="80"/>
    </row>
    <row r="174" spans="2:4" x14ac:dyDescent="0.25">
      <c r="B174" s="190"/>
      <c r="C174" s="80"/>
      <c r="D174" s="80"/>
    </row>
    <row r="175" spans="2:4" x14ac:dyDescent="0.25">
      <c r="B175" s="190"/>
      <c r="C175" s="80"/>
      <c r="D175" s="80"/>
    </row>
    <row r="176" spans="2:4" x14ac:dyDescent="0.25">
      <c r="B176" s="190"/>
      <c r="C176" s="80"/>
      <c r="D176" s="80"/>
    </row>
    <row r="177" spans="2:4" x14ac:dyDescent="0.25">
      <c r="B177" s="190"/>
      <c r="C177" s="80"/>
      <c r="D177" s="80"/>
    </row>
    <row r="178" spans="2:4" x14ac:dyDescent="0.25">
      <c r="B178" s="190"/>
      <c r="C178" s="80"/>
      <c r="D178" s="80"/>
    </row>
    <row r="179" spans="2:4" x14ac:dyDescent="0.25">
      <c r="B179" s="190"/>
      <c r="C179" s="80"/>
      <c r="D179" s="80"/>
    </row>
    <row r="180" spans="2:4" x14ac:dyDescent="0.25">
      <c r="B180" s="190"/>
      <c r="C180" s="80"/>
      <c r="D180" s="80"/>
    </row>
    <row r="181" spans="2:4" x14ac:dyDescent="0.25">
      <c r="B181" s="190"/>
      <c r="C181" s="80"/>
      <c r="D181" s="80"/>
    </row>
    <row r="182" spans="2:4" x14ac:dyDescent="0.25">
      <c r="B182" s="190"/>
      <c r="C182" s="80"/>
      <c r="D182" s="80"/>
    </row>
    <row r="183" spans="2:4" x14ac:dyDescent="0.25">
      <c r="B183" s="190"/>
      <c r="C183" s="80"/>
      <c r="D183" s="80"/>
    </row>
    <row r="184" spans="2:4" x14ac:dyDescent="0.25">
      <c r="B184" s="190"/>
      <c r="C184" s="80"/>
      <c r="D184" s="80"/>
    </row>
    <row r="185" spans="2:4" x14ac:dyDescent="0.25">
      <c r="B185" s="190"/>
      <c r="C185" s="80"/>
      <c r="D185" s="80"/>
    </row>
    <row r="186" spans="2:4" x14ac:dyDescent="0.25">
      <c r="B186" s="190"/>
      <c r="C186" s="80"/>
      <c r="D186" s="80"/>
    </row>
    <row r="187" spans="2:4" x14ac:dyDescent="0.25">
      <c r="B187" s="190"/>
      <c r="C187" s="80"/>
      <c r="D187" s="80"/>
    </row>
    <row r="188" spans="2:4" x14ac:dyDescent="0.25">
      <c r="B188" s="190"/>
      <c r="C188" s="80"/>
      <c r="D188" s="80"/>
    </row>
    <row r="189" spans="2:4" x14ac:dyDescent="0.25">
      <c r="B189" s="190"/>
      <c r="C189" s="80"/>
      <c r="D189" s="80"/>
    </row>
    <row r="190" spans="2:4" x14ac:dyDescent="0.25">
      <c r="B190" s="190"/>
      <c r="C190" s="80"/>
      <c r="D190" s="80"/>
    </row>
    <row r="191" spans="2:4" x14ac:dyDescent="0.25">
      <c r="B191" s="190"/>
      <c r="C191" s="80"/>
      <c r="D191" s="80"/>
    </row>
    <row r="192" spans="2:4" x14ac:dyDescent="0.25">
      <c r="B192" s="190"/>
      <c r="C192" s="80"/>
      <c r="D192" s="80"/>
    </row>
    <row r="193" spans="2:4" x14ac:dyDescent="0.25">
      <c r="B193" s="190"/>
      <c r="C193" s="80"/>
      <c r="D193" s="80"/>
    </row>
    <row r="194" spans="2:4" x14ac:dyDescent="0.25">
      <c r="B194" s="190"/>
      <c r="C194" s="80"/>
      <c r="D194" s="80"/>
    </row>
    <row r="195" spans="2:4" x14ac:dyDescent="0.25">
      <c r="B195" s="190"/>
      <c r="C195" s="80"/>
      <c r="D195" s="80"/>
    </row>
    <row r="196" spans="2:4" x14ac:dyDescent="0.25">
      <c r="B196" s="190"/>
      <c r="C196" s="80"/>
      <c r="D196" s="80"/>
    </row>
    <row r="197" spans="2:4" x14ac:dyDescent="0.25">
      <c r="B197" s="190"/>
      <c r="C197" s="80"/>
      <c r="D197" s="80"/>
    </row>
    <row r="198" spans="2:4" x14ac:dyDescent="0.25">
      <c r="B198" s="190"/>
      <c r="C198" s="80"/>
      <c r="D198" s="80"/>
    </row>
    <row r="199" spans="2:4" x14ac:dyDescent="0.25">
      <c r="B199" s="190"/>
      <c r="C199" s="80"/>
      <c r="D199" s="80"/>
    </row>
    <row r="200" spans="2:4" x14ac:dyDescent="0.25">
      <c r="B200" s="190"/>
      <c r="C200" s="80"/>
      <c r="D200" s="80"/>
    </row>
    <row r="201" spans="2:4" x14ac:dyDescent="0.25">
      <c r="B201" s="190"/>
      <c r="C201" s="80"/>
      <c r="D201" s="80"/>
    </row>
    <row r="202" spans="2:4" x14ac:dyDescent="0.25">
      <c r="B202" s="190"/>
      <c r="C202" s="80"/>
      <c r="D202" s="80"/>
    </row>
    <row r="203" spans="2:4" x14ac:dyDescent="0.25">
      <c r="B203" s="190"/>
      <c r="C203" s="80"/>
      <c r="D203" s="80"/>
    </row>
    <row r="204" spans="2:4" x14ac:dyDescent="0.25">
      <c r="B204" s="190"/>
      <c r="C204" s="80"/>
      <c r="D204" s="80"/>
    </row>
    <row r="205" spans="2:4" x14ac:dyDescent="0.25">
      <c r="B205" s="190"/>
      <c r="C205" s="80"/>
      <c r="D205" s="80"/>
    </row>
    <row r="206" spans="2:4" x14ac:dyDescent="0.25">
      <c r="B206" s="190"/>
      <c r="C206" s="80"/>
      <c r="D206" s="80"/>
    </row>
    <row r="207" spans="2:4" x14ac:dyDescent="0.25">
      <c r="B207" s="190"/>
      <c r="C207" s="80"/>
      <c r="D207" s="80"/>
    </row>
    <row r="208" spans="2:4" x14ac:dyDescent="0.25">
      <c r="B208" s="190"/>
      <c r="C208" s="80"/>
      <c r="D208" s="80"/>
    </row>
    <row r="209" spans="2:4" x14ac:dyDescent="0.25">
      <c r="B209" s="190"/>
      <c r="C209" s="80"/>
      <c r="D209" s="80"/>
    </row>
    <row r="210" spans="2:4" x14ac:dyDescent="0.25">
      <c r="B210" s="190"/>
      <c r="C210" s="80"/>
      <c r="D210" s="80"/>
    </row>
    <row r="211" spans="2:4" x14ac:dyDescent="0.25">
      <c r="B211" s="55"/>
      <c r="C211" s="80"/>
      <c r="D211" s="80"/>
    </row>
    <row r="212" spans="2:4" x14ac:dyDescent="0.25">
      <c r="B212" s="55"/>
      <c r="C212" s="80"/>
      <c r="D212" s="80"/>
    </row>
    <row r="213" spans="2:4" x14ac:dyDescent="0.25">
      <c r="B213" s="55"/>
      <c r="C213" s="80"/>
      <c r="D213" s="80"/>
    </row>
    <row r="214" spans="2:4" x14ac:dyDescent="0.25">
      <c r="B214" s="55"/>
      <c r="C214" s="80"/>
      <c r="D214" s="80"/>
    </row>
    <row r="215" spans="2:4" x14ac:dyDescent="0.25">
      <c r="B215" s="55"/>
      <c r="C215" s="80"/>
      <c r="D215" s="80"/>
    </row>
    <row r="216" spans="2:4" x14ac:dyDescent="0.25">
      <c r="B216" s="55"/>
      <c r="C216" s="80"/>
      <c r="D216" s="80"/>
    </row>
    <row r="217" spans="2:4" x14ac:dyDescent="0.25">
      <c r="B217" s="55"/>
      <c r="C217" s="80"/>
      <c r="D217" s="80"/>
    </row>
    <row r="218" spans="2:4" x14ac:dyDescent="0.25">
      <c r="B218" s="55"/>
      <c r="C218" s="80"/>
      <c r="D218" s="80"/>
    </row>
    <row r="219" spans="2:4" x14ac:dyDescent="0.25">
      <c r="B219" s="55"/>
      <c r="C219" s="80"/>
      <c r="D219" s="80"/>
    </row>
    <row r="220" spans="2:4" x14ac:dyDescent="0.25">
      <c r="B220" s="55"/>
      <c r="C220" s="80"/>
      <c r="D220" s="80"/>
    </row>
    <row r="221" spans="2:4" x14ac:dyDescent="0.25">
      <c r="B221" s="55"/>
      <c r="C221" s="80"/>
      <c r="D221" s="80"/>
    </row>
    <row r="222" spans="2:4" x14ac:dyDescent="0.25">
      <c r="B222" s="55"/>
      <c r="C222" s="80"/>
      <c r="D222" s="80"/>
    </row>
    <row r="223" spans="2:4" x14ac:dyDescent="0.25">
      <c r="B223" s="55"/>
      <c r="C223" s="80"/>
      <c r="D223" s="80"/>
    </row>
    <row r="224" spans="2:4" x14ac:dyDescent="0.25">
      <c r="B224" s="55"/>
      <c r="C224" s="80"/>
      <c r="D224" s="80"/>
    </row>
    <row r="225" spans="2:4" x14ac:dyDescent="0.25">
      <c r="B225" s="55"/>
      <c r="C225" s="80"/>
      <c r="D225" s="80"/>
    </row>
    <row r="226" spans="2:4" x14ac:dyDescent="0.25">
      <c r="B226" s="55"/>
      <c r="C226" s="80"/>
      <c r="D226" s="80"/>
    </row>
    <row r="227" spans="2:4" x14ac:dyDescent="0.25">
      <c r="B227" s="55"/>
      <c r="C227" s="80"/>
      <c r="D227" s="80"/>
    </row>
    <row r="228" spans="2:4" x14ac:dyDescent="0.25">
      <c r="B228" s="55"/>
      <c r="C228" s="80"/>
      <c r="D228" s="80"/>
    </row>
    <row r="229" spans="2:4" x14ac:dyDescent="0.25">
      <c r="B229" s="55"/>
      <c r="C229" s="80"/>
      <c r="D229" s="80"/>
    </row>
    <row r="230" spans="2:4" x14ac:dyDescent="0.25">
      <c r="B230" s="55"/>
      <c r="C230" s="80"/>
      <c r="D230" s="80"/>
    </row>
    <row r="231" spans="2:4" x14ac:dyDescent="0.25">
      <c r="B231" s="55"/>
      <c r="C231" s="80"/>
      <c r="D231" s="80"/>
    </row>
    <row r="232" spans="2:4" x14ac:dyDescent="0.25">
      <c r="B232" s="55"/>
      <c r="C232" s="80"/>
      <c r="D232" s="80"/>
    </row>
    <row r="233" spans="2:4" x14ac:dyDescent="0.25">
      <c r="B233" s="55"/>
      <c r="C233" s="80"/>
      <c r="D233" s="80"/>
    </row>
    <row r="234" spans="2:4" x14ac:dyDescent="0.25">
      <c r="B234" s="55"/>
      <c r="C234" s="80"/>
      <c r="D234" s="80"/>
    </row>
    <row r="235" spans="2:4" x14ac:dyDescent="0.25">
      <c r="B235" s="55"/>
      <c r="C235" s="80"/>
      <c r="D235" s="80"/>
    </row>
    <row r="236" spans="2:4" x14ac:dyDescent="0.25">
      <c r="B236" s="55"/>
      <c r="C236" s="80"/>
      <c r="D236" s="80"/>
    </row>
    <row r="237" spans="2:4" x14ac:dyDescent="0.25">
      <c r="B237" s="55"/>
      <c r="C237" s="80"/>
      <c r="D237" s="80"/>
    </row>
    <row r="238" spans="2:4" x14ac:dyDescent="0.25">
      <c r="B238" s="55"/>
      <c r="C238" s="80"/>
      <c r="D238" s="80"/>
    </row>
    <row r="239" spans="2:4" x14ac:dyDescent="0.25">
      <c r="B239" s="55"/>
      <c r="C239" s="80"/>
      <c r="D239" s="80"/>
    </row>
    <row r="240" spans="2:4" x14ac:dyDescent="0.25">
      <c r="B240" s="55"/>
      <c r="C240" s="80"/>
      <c r="D240" s="80"/>
    </row>
    <row r="241" spans="2:4" x14ac:dyDescent="0.25">
      <c r="B241" s="55"/>
      <c r="C241" s="80"/>
      <c r="D241" s="80"/>
    </row>
    <row r="242" spans="2:4" x14ac:dyDescent="0.25">
      <c r="B242" s="55"/>
      <c r="C242" s="80"/>
      <c r="D242" s="80"/>
    </row>
    <row r="243" spans="2:4" x14ac:dyDescent="0.25">
      <c r="B243" s="55"/>
      <c r="C243" s="80"/>
      <c r="D243" s="80"/>
    </row>
    <row r="244" spans="2:4" x14ac:dyDescent="0.25">
      <c r="B244" s="55"/>
      <c r="C244" s="80"/>
      <c r="D244" s="80"/>
    </row>
    <row r="245" spans="2:4" x14ac:dyDescent="0.25">
      <c r="B245" s="55"/>
      <c r="C245" s="80"/>
      <c r="D245" s="80"/>
    </row>
    <row r="246" spans="2:4" x14ac:dyDescent="0.25">
      <c r="B246" s="55"/>
      <c r="C246" s="80"/>
      <c r="D246" s="80"/>
    </row>
    <row r="247" spans="2:4" x14ac:dyDescent="0.25">
      <c r="B247" s="55"/>
      <c r="C247" s="80"/>
      <c r="D247" s="80"/>
    </row>
    <row r="248" spans="2:4" x14ac:dyDescent="0.25">
      <c r="B248" s="55"/>
      <c r="C248" s="80"/>
      <c r="D248" s="80"/>
    </row>
    <row r="249" spans="2:4" x14ac:dyDescent="0.25">
      <c r="B249" s="55"/>
      <c r="C249" s="80"/>
      <c r="D249" s="80"/>
    </row>
    <row r="250" spans="2:4" x14ac:dyDescent="0.25">
      <c r="B250" s="55"/>
      <c r="C250" s="80"/>
      <c r="D250" s="80"/>
    </row>
    <row r="251" spans="2:4" x14ac:dyDescent="0.25">
      <c r="B251" s="55"/>
      <c r="C251" s="80"/>
      <c r="D251" s="80"/>
    </row>
    <row r="252" spans="2:4" x14ac:dyDescent="0.25">
      <c r="B252" s="55"/>
      <c r="C252" s="80"/>
      <c r="D252" s="80"/>
    </row>
    <row r="253" spans="2:4" x14ac:dyDescent="0.25">
      <c r="B253" s="55"/>
      <c r="C253" s="80"/>
      <c r="D253" s="80"/>
    </row>
    <row r="254" spans="2:4" x14ac:dyDescent="0.25">
      <c r="B254" s="55"/>
      <c r="C254" s="80"/>
      <c r="D254" s="80"/>
    </row>
    <row r="255" spans="2:4" x14ac:dyDescent="0.25">
      <c r="B255" s="55"/>
      <c r="C255" s="80"/>
      <c r="D255" s="80"/>
    </row>
    <row r="256" spans="2:4" x14ac:dyDescent="0.25">
      <c r="B256" s="55"/>
      <c r="C256" s="80"/>
      <c r="D256" s="80"/>
    </row>
    <row r="257" spans="2:4" x14ac:dyDescent="0.25">
      <c r="B257" s="55"/>
      <c r="C257" s="80"/>
      <c r="D257" s="80"/>
    </row>
    <row r="258" spans="2:4" x14ac:dyDescent="0.25">
      <c r="B258" s="55"/>
      <c r="C258" s="80"/>
      <c r="D258" s="80"/>
    </row>
    <row r="259" spans="2:4" x14ac:dyDescent="0.25">
      <c r="B259" s="55"/>
      <c r="C259" s="80"/>
      <c r="D259" s="80"/>
    </row>
    <row r="260" spans="2:4" x14ac:dyDescent="0.25">
      <c r="B260" s="55"/>
      <c r="C260" s="80"/>
      <c r="D260" s="80"/>
    </row>
    <row r="261" spans="2:4" x14ac:dyDescent="0.25">
      <c r="B261" s="55"/>
      <c r="C261" s="80"/>
      <c r="D261" s="80"/>
    </row>
    <row r="262" spans="2:4" x14ac:dyDescent="0.25">
      <c r="B262" s="55"/>
      <c r="C262" s="80"/>
      <c r="D262" s="80"/>
    </row>
    <row r="263" spans="2:4" x14ac:dyDescent="0.25">
      <c r="B263" s="55"/>
      <c r="C263" s="80"/>
      <c r="D263" s="80"/>
    </row>
    <row r="264" spans="2:4" x14ac:dyDescent="0.25">
      <c r="B264" s="55"/>
      <c r="C264" s="80"/>
      <c r="D264" s="80"/>
    </row>
    <row r="265" spans="2:4" x14ac:dyDescent="0.25">
      <c r="B265" s="55"/>
      <c r="C265" s="80"/>
      <c r="D265" s="80"/>
    </row>
    <row r="266" spans="2:4" x14ac:dyDescent="0.25">
      <c r="B266" s="55"/>
      <c r="C266" s="80"/>
      <c r="D266" s="80"/>
    </row>
    <row r="267" spans="2:4" x14ac:dyDescent="0.25">
      <c r="B267" s="55"/>
      <c r="C267" s="80"/>
      <c r="D267" s="80"/>
    </row>
    <row r="268" spans="2:4" x14ac:dyDescent="0.25">
      <c r="B268" s="55"/>
      <c r="C268" s="80"/>
      <c r="D268" s="80"/>
    </row>
    <row r="269" spans="2:4" x14ac:dyDescent="0.25">
      <c r="B269" s="55"/>
      <c r="C269" s="80"/>
      <c r="D269" s="80"/>
    </row>
    <row r="270" spans="2:4" x14ac:dyDescent="0.25">
      <c r="B270" s="55"/>
      <c r="C270" s="80"/>
      <c r="D270" s="80"/>
    </row>
    <row r="271" spans="2:4" x14ac:dyDescent="0.25">
      <c r="B271" s="55"/>
      <c r="C271" s="80"/>
      <c r="D271" s="80"/>
    </row>
    <row r="272" spans="2:4" x14ac:dyDescent="0.25">
      <c r="B272" s="55"/>
      <c r="C272" s="80"/>
      <c r="D272" s="80"/>
    </row>
    <row r="273" spans="2:4" x14ac:dyDescent="0.25">
      <c r="B273" s="55"/>
      <c r="C273" s="80"/>
      <c r="D273" s="80"/>
    </row>
    <row r="274" spans="2:4" x14ac:dyDescent="0.25">
      <c r="B274" s="55"/>
      <c r="C274" s="80"/>
      <c r="D274" s="80"/>
    </row>
    <row r="275" spans="2:4" x14ac:dyDescent="0.25">
      <c r="B275" s="55"/>
      <c r="C275" s="80"/>
      <c r="D275" s="80"/>
    </row>
    <row r="276" spans="2:4" x14ac:dyDescent="0.25">
      <c r="B276" s="55"/>
      <c r="C276" s="80"/>
      <c r="D276" s="80"/>
    </row>
    <row r="277" spans="2:4" x14ac:dyDescent="0.25">
      <c r="B277" s="55"/>
      <c r="C277" s="80"/>
      <c r="D277" s="80"/>
    </row>
    <row r="278" spans="2:4" x14ac:dyDescent="0.25">
      <c r="B278" s="55"/>
      <c r="C278" s="80"/>
      <c r="D278" s="80"/>
    </row>
    <row r="279" spans="2:4" x14ac:dyDescent="0.25">
      <c r="B279" s="55"/>
      <c r="C279" s="80"/>
      <c r="D279" s="80"/>
    </row>
    <row r="280" spans="2:4" x14ac:dyDescent="0.25">
      <c r="B280" s="55"/>
      <c r="C280" s="80"/>
      <c r="D280" s="80"/>
    </row>
    <row r="281" spans="2:4" x14ac:dyDescent="0.25">
      <c r="B281" s="55"/>
      <c r="C281" s="80"/>
      <c r="D281" s="80"/>
    </row>
    <row r="282" spans="2:4" x14ac:dyDescent="0.25">
      <c r="B282" s="55"/>
      <c r="C282" s="80"/>
      <c r="D282" s="80"/>
    </row>
    <row r="283" spans="2:4" x14ac:dyDescent="0.25">
      <c r="B283" s="55"/>
      <c r="C283" s="80"/>
      <c r="D283" s="80"/>
    </row>
    <row r="284" spans="2:4" x14ac:dyDescent="0.25">
      <c r="B284" s="55"/>
      <c r="C284" s="80"/>
      <c r="D284" s="80"/>
    </row>
    <row r="285" spans="2:4" x14ac:dyDescent="0.25">
      <c r="B285" s="55"/>
      <c r="C285" s="80"/>
      <c r="D285" s="80"/>
    </row>
    <row r="286" spans="2:4" x14ac:dyDescent="0.25">
      <c r="B286" s="55"/>
      <c r="C286" s="80"/>
      <c r="D286" s="80"/>
    </row>
    <row r="287" spans="2:4" x14ac:dyDescent="0.25">
      <c r="B287" s="55"/>
      <c r="C287" s="80"/>
      <c r="D287" s="80"/>
    </row>
    <row r="288" spans="2:4" x14ac:dyDescent="0.25">
      <c r="B288" s="55"/>
      <c r="C288" s="80"/>
      <c r="D288" s="80"/>
    </row>
    <row r="289" spans="2:4" x14ac:dyDescent="0.25">
      <c r="B289" s="55"/>
      <c r="C289" s="80"/>
      <c r="D289" s="80"/>
    </row>
    <row r="290" spans="2:4" x14ac:dyDescent="0.25">
      <c r="B290" s="55"/>
      <c r="C290" s="80"/>
      <c r="D290" s="80"/>
    </row>
    <row r="291" spans="2:4" x14ac:dyDescent="0.25">
      <c r="B291" s="55"/>
      <c r="C291" s="80"/>
      <c r="D291" s="80"/>
    </row>
    <row r="292" spans="2:4" x14ac:dyDescent="0.25">
      <c r="B292" s="55"/>
      <c r="C292" s="80"/>
      <c r="D292" s="80"/>
    </row>
    <row r="293" spans="2:4" x14ac:dyDescent="0.25">
      <c r="B293" s="55"/>
      <c r="C293" s="80"/>
      <c r="D293" s="80"/>
    </row>
    <row r="294" spans="2:4" x14ac:dyDescent="0.25">
      <c r="B294" s="55"/>
      <c r="C294" s="80"/>
      <c r="D294" s="80"/>
    </row>
    <row r="295" spans="2:4" x14ac:dyDescent="0.25">
      <c r="B295" s="55"/>
      <c r="C295" s="80"/>
      <c r="D295" s="80"/>
    </row>
    <row r="296" spans="2:4" x14ac:dyDescent="0.25">
      <c r="B296" s="55"/>
      <c r="C296" s="80"/>
      <c r="D296" s="80"/>
    </row>
    <row r="297" spans="2:4" x14ac:dyDescent="0.25">
      <c r="B297" s="55"/>
      <c r="C297" s="80"/>
      <c r="D297" s="80"/>
    </row>
    <row r="298" spans="2:4" x14ac:dyDescent="0.25">
      <c r="B298" s="55"/>
      <c r="C298" s="80"/>
      <c r="D298" s="80"/>
    </row>
    <row r="299" spans="2:4" x14ac:dyDescent="0.25">
      <c r="B299" s="55"/>
      <c r="C299" s="80"/>
      <c r="D299" s="80"/>
    </row>
    <row r="300" spans="2:4" x14ac:dyDescent="0.25">
      <c r="B300" s="55"/>
      <c r="C300" s="80"/>
      <c r="D300" s="80"/>
    </row>
    <row r="301" spans="2:4" x14ac:dyDescent="0.25">
      <c r="B301" s="55"/>
      <c r="C301" s="80"/>
      <c r="D301" s="80"/>
    </row>
    <row r="302" spans="2:4" x14ac:dyDescent="0.25">
      <c r="B302" s="55"/>
      <c r="C302" s="80"/>
      <c r="D302" s="80"/>
    </row>
    <row r="303" spans="2:4" x14ac:dyDescent="0.25">
      <c r="B303" s="55"/>
      <c r="C303" s="80"/>
      <c r="D303" s="80"/>
    </row>
    <row r="304" spans="2:4" x14ac:dyDescent="0.25">
      <c r="B304" s="55"/>
      <c r="C304" s="80"/>
      <c r="D304" s="80"/>
    </row>
    <row r="305" spans="2:4" x14ac:dyDescent="0.25">
      <c r="B305" s="55"/>
      <c r="C305" s="80"/>
      <c r="D305" s="80"/>
    </row>
    <row r="306" spans="2:4" x14ac:dyDescent="0.25">
      <c r="B306" s="55"/>
      <c r="C306" s="80"/>
      <c r="D306" s="80"/>
    </row>
    <row r="307" spans="2:4" x14ac:dyDescent="0.25">
      <c r="B307" s="55"/>
      <c r="C307" s="80"/>
      <c r="D307" s="80"/>
    </row>
    <row r="308" spans="2:4" x14ac:dyDescent="0.25">
      <c r="B308" s="55"/>
      <c r="C308" s="80"/>
      <c r="D308" s="80"/>
    </row>
    <row r="309" spans="2:4" x14ac:dyDescent="0.25">
      <c r="B309" s="55"/>
      <c r="C309" s="80"/>
      <c r="D309" s="80"/>
    </row>
    <row r="310" spans="2:4" x14ac:dyDescent="0.25">
      <c r="B310" s="55"/>
      <c r="C310" s="80"/>
      <c r="D310" s="80"/>
    </row>
    <row r="311" spans="2:4" x14ac:dyDescent="0.25">
      <c r="B311" s="55"/>
      <c r="C311" s="80"/>
      <c r="D311" s="80"/>
    </row>
    <row r="312" spans="2:4" x14ac:dyDescent="0.25">
      <c r="B312" s="55"/>
      <c r="C312" s="80"/>
      <c r="D312" s="80"/>
    </row>
    <row r="313" spans="2:4" x14ac:dyDescent="0.25">
      <c r="B313" s="55"/>
      <c r="C313" s="80"/>
      <c r="D313" s="80"/>
    </row>
    <row r="314" spans="2:4" x14ac:dyDescent="0.25">
      <c r="B314" s="55"/>
      <c r="C314" s="80"/>
      <c r="D314" s="80"/>
    </row>
    <row r="315" spans="2:4" x14ac:dyDescent="0.25">
      <c r="B315" s="55"/>
      <c r="C315" s="80"/>
      <c r="D315" s="80"/>
    </row>
    <row r="316" spans="2:4" x14ac:dyDescent="0.25">
      <c r="B316" s="55"/>
      <c r="C316" s="80"/>
      <c r="D316" s="80"/>
    </row>
    <row r="317" spans="2:4" x14ac:dyDescent="0.25">
      <c r="B317" s="55"/>
      <c r="C317" s="80"/>
      <c r="D317" s="80"/>
    </row>
    <row r="318" spans="2:4" x14ac:dyDescent="0.25">
      <c r="B318" s="55"/>
      <c r="C318" s="80"/>
      <c r="D318" s="80"/>
    </row>
    <row r="319" spans="2:4" x14ac:dyDescent="0.25">
      <c r="B319" s="55"/>
      <c r="C319" s="80"/>
      <c r="D319" s="80"/>
    </row>
    <row r="320" spans="2:4" x14ac:dyDescent="0.25">
      <c r="B320" s="55"/>
      <c r="C320" s="80"/>
      <c r="D320" s="80"/>
    </row>
    <row r="321" spans="2:4" x14ac:dyDescent="0.25">
      <c r="B321" s="55"/>
      <c r="C321" s="80"/>
      <c r="D321" s="80"/>
    </row>
    <row r="322" spans="2:4" x14ac:dyDescent="0.25">
      <c r="B322" s="55"/>
      <c r="C322" s="80"/>
      <c r="D322" s="80"/>
    </row>
    <row r="323" spans="2:4" x14ac:dyDescent="0.25">
      <c r="B323" s="55"/>
      <c r="C323" s="80"/>
      <c r="D323" s="80"/>
    </row>
    <row r="324" spans="2:4" x14ac:dyDescent="0.25">
      <c r="B324" s="55"/>
      <c r="C324" s="80"/>
      <c r="D324" s="80"/>
    </row>
    <row r="325" spans="2:4" x14ac:dyDescent="0.25">
      <c r="B325" s="55"/>
      <c r="C325" s="80"/>
      <c r="D325" s="80"/>
    </row>
    <row r="326" spans="2:4" x14ac:dyDescent="0.25">
      <c r="B326" s="55"/>
      <c r="C326" s="80"/>
      <c r="D326" s="80"/>
    </row>
    <row r="327" spans="2:4" x14ac:dyDescent="0.25">
      <c r="B327" s="55"/>
      <c r="C327" s="80"/>
      <c r="D327" s="80"/>
    </row>
    <row r="328" spans="2:4" x14ac:dyDescent="0.25">
      <c r="B328" s="55"/>
      <c r="C328" s="80"/>
      <c r="D328" s="80"/>
    </row>
    <row r="329" spans="2:4" x14ac:dyDescent="0.25">
      <c r="B329" s="55"/>
      <c r="C329" s="80"/>
      <c r="D329" s="80"/>
    </row>
    <row r="330" spans="2:4" x14ac:dyDescent="0.25">
      <c r="B330" s="55"/>
      <c r="C330" s="80"/>
      <c r="D330" s="80"/>
    </row>
    <row r="331" spans="2:4" x14ac:dyDescent="0.25">
      <c r="B331" s="55"/>
      <c r="C331" s="80"/>
      <c r="D331" s="80"/>
    </row>
    <row r="332" spans="2:4" x14ac:dyDescent="0.25">
      <c r="B332" s="55"/>
      <c r="C332" s="80"/>
      <c r="D332" s="80"/>
    </row>
    <row r="333" spans="2:4" x14ac:dyDescent="0.25">
      <c r="B333" s="55"/>
      <c r="C333" s="80"/>
      <c r="D333" s="80"/>
    </row>
    <row r="334" spans="2:4" x14ac:dyDescent="0.25">
      <c r="B334" s="55"/>
      <c r="C334" s="80"/>
      <c r="D334" s="80"/>
    </row>
    <row r="335" spans="2:4" x14ac:dyDescent="0.25">
      <c r="B335" s="55"/>
      <c r="C335" s="80"/>
      <c r="D335" s="80"/>
    </row>
    <row r="336" spans="2:4" x14ac:dyDescent="0.25">
      <c r="B336" s="55"/>
      <c r="C336" s="80"/>
      <c r="D336" s="80"/>
    </row>
    <row r="337" spans="2:4" x14ac:dyDescent="0.25">
      <c r="B337" s="55"/>
      <c r="C337" s="80"/>
      <c r="D337" s="80"/>
    </row>
    <row r="338" spans="2:4" x14ac:dyDescent="0.25">
      <c r="B338" s="55"/>
      <c r="C338" s="80"/>
      <c r="D338" s="80"/>
    </row>
    <row r="339" spans="2:4" x14ac:dyDescent="0.25">
      <c r="B339" s="55"/>
      <c r="C339" s="80"/>
      <c r="D339" s="80"/>
    </row>
    <row r="340" spans="2:4" x14ac:dyDescent="0.25">
      <c r="B340" s="55"/>
      <c r="C340" s="80"/>
      <c r="D340" s="80"/>
    </row>
    <row r="341" spans="2:4" x14ac:dyDescent="0.25">
      <c r="B341" s="55"/>
      <c r="C341" s="80"/>
      <c r="D341" s="80"/>
    </row>
    <row r="342" spans="2:4" x14ac:dyDescent="0.25">
      <c r="B342" s="55"/>
      <c r="C342" s="80"/>
      <c r="D342" s="80"/>
    </row>
    <row r="343" spans="2:4" x14ac:dyDescent="0.25">
      <c r="B343" s="55"/>
      <c r="C343" s="80"/>
      <c r="D343" s="80"/>
    </row>
    <row r="344" spans="2:4" x14ac:dyDescent="0.25">
      <c r="B344" s="55"/>
      <c r="C344" s="80"/>
      <c r="D344" s="80"/>
    </row>
    <row r="345" spans="2:4" x14ac:dyDescent="0.25">
      <c r="B345" s="55"/>
      <c r="C345" s="80"/>
      <c r="D345" s="80"/>
    </row>
    <row r="346" spans="2:4" x14ac:dyDescent="0.25">
      <c r="B346" s="55"/>
      <c r="C346" s="80"/>
      <c r="D346" s="80"/>
    </row>
    <row r="347" spans="2:4" x14ac:dyDescent="0.25">
      <c r="B347" s="55"/>
      <c r="C347" s="80"/>
      <c r="D347" s="80"/>
    </row>
    <row r="348" spans="2:4" x14ac:dyDescent="0.25">
      <c r="B348" s="55"/>
      <c r="C348" s="80"/>
      <c r="D348" s="80"/>
    </row>
    <row r="349" spans="2:4" x14ac:dyDescent="0.25">
      <c r="B349" s="55"/>
      <c r="C349" s="80"/>
      <c r="D349" s="80"/>
    </row>
    <row r="350" spans="2:4" x14ac:dyDescent="0.25">
      <c r="B350" s="55"/>
      <c r="C350" s="80"/>
      <c r="D350" s="80"/>
    </row>
    <row r="351" spans="2:4" x14ac:dyDescent="0.25">
      <c r="B351" s="55"/>
      <c r="C351" s="80"/>
      <c r="D351" s="80"/>
    </row>
    <row r="352" spans="2:4" x14ac:dyDescent="0.25">
      <c r="B352" s="55"/>
      <c r="C352" s="80"/>
      <c r="D352" s="80"/>
    </row>
    <row r="353" spans="2:4" x14ac:dyDescent="0.25">
      <c r="B353" s="55"/>
      <c r="C353" s="80"/>
      <c r="D353" s="80"/>
    </row>
    <row r="354" spans="2:4" x14ac:dyDescent="0.25">
      <c r="B354" s="55"/>
      <c r="C354" s="80"/>
      <c r="D354" s="80"/>
    </row>
    <row r="355" spans="2:4" x14ac:dyDescent="0.25">
      <c r="B355" s="55"/>
      <c r="C355" s="80"/>
      <c r="D355" s="80"/>
    </row>
    <row r="356" spans="2:4" x14ac:dyDescent="0.25">
      <c r="B356" s="55"/>
      <c r="C356" s="80"/>
      <c r="D356" s="80"/>
    </row>
    <row r="357" spans="2:4" x14ac:dyDescent="0.25">
      <c r="B357" s="55"/>
      <c r="C357" s="80"/>
      <c r="D357" s="80"/>
    </row>
    <row r="358" spans="2:4" x14ac:dyDescent="0.25">
      <c r="B358" s="55"/>
      <c r="C358" s="80"/>
      <c r="D358" s="80"/>
    </row>
    <row r="359" spans="2:4" x14ac:dyDescent="0.25">
      <c r="B359" s="55"/>
      <c r="C359" s="80"/>
      <c r="D359" s="80"/>
    </row>
    <row r="360" spans="2:4" x14ac:dyDescent="0.25">
      <c r="B360" s="55"/>
      <c r="C360" s="80"/>
      <c r="D360" s="80"/>
    </row>
    <row r="361" spans="2:4" x14ac:dyDescent="0.25">
      <c r="B361" s="55"/>
      <c r="C361" s="80"/>
      <c r="D361" s="80"/>
    </row>
    <row r="362" spans="2:4" x14ac:dyDescent="0.25">
      <c r="B362" s="55"/>
      <c r="C362" s="80"/>
      <c r="D362" s="80"/>
    </row>
    <row r="363" spans="2:4" x14ac:dyDescent="0.25">
      <c r="B363" s="55"/>
      <c r="C363" s="80"/>
      <c r="D363" s="80"/>
    </row>
    <row r="364" spans="2:4" x14ac:dyDescent="0.25">
      <c r="B364" s="55"/>
      <c r="C364" s="80"/>
      <c r="D364" s="80"/>
    </row>
    <row r="365" spans="2:4" x14ac:dyDescent="0.25">
      <c r="B365" s="55"/>
      <c r="C365" s="80"/>
      <c r="D365" s="80"/>
    </row>
    <row r="366" spans="2:4" x14ac:dyDescent="0.25">
      <c r="B366" s="55"/>
      <c r="C366" s="80"/>
      <c r="D366" s="80"/>
    </row>
    <row r="367" spans="2:4" x14ac:dyDescent="0.25">
      <c r="B367" s="55"/>
      <c r="C367" s="80"/>
      <c r="D367" s="80"/>
    </row>
    <row r="368" spans="2:4" x14ac:dyDescent="0.25">
      <c r="B368" s="55"/>
      <c r="C368" s="80"/>
      <c r="D368" s="80"/>
    </row>
    <row r="369" spans="2:4" x14ac:dyDescent="0.25">
      <c r="B369" s="55"/>
      <c r="C369" s="80"/>
      <c r="D369" s="80"/>
    </row>
    <row r="370" spans="2:4" x14ac:dyDescent="0.25">
      <c r="B370" s="55"/>
      <c r="C370" s="80"/>
      <c r="D370" s="80"/>
    </row>
    <row r="371" spans="2:4" x14ac:dyDescent="0.25">
      <c r="B371" s="55"/>
      <c r="C371" s="80"/>
      <c r="D371" s="80"/>
    </row>
    <row r="372" spans="2:4" x14ac:dyDescent="0.25">
      <c r="B372" s="55"/>
      <c r="C372" s="80"/>
      <c r="D372" s="80"/>
    </row>
    <row r="373" spans="2:4" x14ac:dyDescent="0.25">
      <c r="B373" s="55"/>
      <c r="C373" s="80"/>
      <c r="D373" s="80"/>
    </row>
    <row r="374" spans="2:4" x14ac:dyDescent="0.25">
      <c r="B374" s="55"/>
      <c r="C374" s="80"/>
      <c r="D374" s="80"/>
    </row>
    <row r="375" spans="2:4" x14ac:dyDescent="0.25">
      <c r="B375" s="55"/>
      <c r="C375" s="80"/>
      <c r="D375" s="80"/>
    </row>
    <row r="376" spans="2:4" x14ac:dyDescent="0.25">
      <c r="B376" s="55"/>
      <c r="C376" s="80"/>
      <c r="D376" s="80"/>
    </row>
    <row r="377" spans="2:4" x14ac:dyDescent="0.25">
      <c r="B377" s="55"/>
      <c r="C377" s="80"/>
      <c r="D377" s="80"/>
    </row>
    <row r="378" spans="2:4" x14ac:dyDescent="0.25">
      <c r="B378" s="55"/>
      <c r="C378" s="80"/>
      <c r="D378" s="80"/>
    </row>
    <row r="379" spans="2:4" x14ac:dyDescent="0.25">
      <c r="B379" s="55"/>
      <c r="C379" s="80"/>
      <c r="D379" s="80"/>
    </row>
    <row r="380" spans="2:4" x14ac:dyDescent="0.25">
      <c r="B380" s="55"/>
      <c r="C380" s="80"/>
      <c r="D380" s="80"/>
    </row>
    <row r="381" spans="2:4" x14ac:dyDescent="0.25">
      <c r="B381" s="55"/>
      <c r="C381" s="80"/>
      <c r="D381" s="80"/>
    </row>
    <row r="382" spans="2:4" x14ac:dyDescent="0.25">
      <c r="B382" s="55"/>
      <c r="C382" s="80"/>
      <c r="D382" s="80"/>
    </row>
    <row r="383" spans="2:4" x14ac:dyDescent="0.25">
      <c r="B383" s="55"/>
      <c r="C383" s="80"/>
      <c r="D383" s="80"/>
    </row>
    <row r="384" spans="2:4" x14ac:dyDescent="0.25">
      <c r="B384" s="55"/>
      <c r="C384" s="80"/>
      <c r="D384" s="80"/>
    </row>
    <row r="385" spans="2:4" x14ac:dyDescent="0.25">
      <c r="B385" s="55"/>
      <c r="C385" s="80"/>
      <c r="D385" s="80"/>
    </row>
    <row r="386" spans="2:4" x14ac:dyDescent="0.25">
      <c r="B386" s="55"/>
      <c r="C386" s="80"/>
      <c r="D386" s="80"/>
    </row>
    <row r="387" spans="2:4" x14ac:dyDescent="0.25">
      <c r="B387" s="55"/>
      <c r="C387" s="80"/>
      <c r="D387" s="80"/>
    </row>
    <row r="388" spans="2:4" x14ac:dyDescent="0.25">
      <c r="B388" s="55"/>
      <c r="C388" s="80"/>
      <c r="D388" s="80"/>
    </row>
    <row r="389" spans="2:4" x14ac:dyDescent="0.25">
      <c r="B389" s="55"/>
      <c r="C389" s="80"/>
      <c r="D389" s="80"/>
    </row>
    <row r="390" spans="2:4" x14ac:dyDescent="0.25">
      <c r="B390" s="55"/>
      <c r="C390" s="80"/>
      <c r="D390" s="80"/>
    </row>
    <row r="391" spans="2:4" x14ac:dyDescent="0.25">
      <c r="B391" s="55"/>
      <c r="C391" s="80"/>
      <c r="D391" s="80"/>
    </row>
    <row r="392" spans="2:4" x14ac:dyDescent="0.25">
      <c r="B392" s="55"/>
      <c r="C392" s="80"/>
      <c r="D392" s="80"/>
    </row>
    <row r="393" spans="2:4" x14ac:dyDescent="0.25">
      <c r="B393" s="55"/>
      <c r="C393" s="80"/>
      <c r="D393" s="80"/>
    </row>
    <row r="394" spans="2:4" x14ac:dyDescent="0.25">
      <c r="B394" s="55"/>
      <c r="C394" s="80"/>
      <c r="D394" s="80"/>
    </row>
    <row r="395" spans="2:4" x14ac:dyDescent="0.25">
      <c r="B395" s="55"/>
      <c r="C395" s="80"/>
      <c r="D395" s="80"/>
    </row>
    <row r="396" spans="2:4" x14ac:dyDescent="0.25">
      <c r="B396" s="55"/>
      <c r="C396" s="80"/>
      <c r="D396" s="80"/>
    </row>
    <row r="397" spans="2:4" x14ac:dyDescent="0.25">
      <c r="B397" s="55"/>
      <c r="C397" s="80"/>
      <c r="D397" s="80"/>
    </row>
    <row r="398" spans="2:4" x14ac:dyDescent="0.25">
      <c r="B398" s="55"/>
      <c r="C398" s="80"/>
      <c r="D398" s="80"/>
    </row>
    <row r="399" spans="2:4" x14ac:dyDescent="0.25">
      <c r="B399" s="55"/>
      <c r="C399" s="80"/>
      <c r="D399" s="80"/>
    </row>
    <row r="400" spans="2:4" x14ac:dyDescent="0.25">
      <c r="B400" s="55"/>
      <c r="C400" s="80"/>
      <c r="D400" s="80"/>
    </row>
    <row r="401" spans="2:4" x14ac:dyDescent="0.25">
      <c r="B401" s="55"/>
      <c r="C401" s="80"/>
      <c r="D401" s="80"/>
    </row>
    <row r="402" spans="2:4" x14ac:dyDescent="0.25">
      <c r="B402" s="55"/>
      <c r="C402" s="80"/>
      <c r="D402" s="80"/>
    </row>
    <row r="403" spans="2:4" x14ac:dyDescent="0.25">
      <c r="B403" s="55"/>
      <c r="C403" s="80"/>
      <c r="D403" s="80"/>
    </row>
    <row r="404" spans="2:4" x14ac:dyDescent="0.25">
      <c r="B404" s="55"/>
      <c r="C404" s="80"/>
      <c r="D404" s="80"/>
    </row>
    <row r="405" spans="2:4" x14ac:dyDescent="0.25">
      <c r="B405" s="55"/>
      <c r="C405" s="80"/>
      <c r="D405" s="80"/>
    </row>
    <row r="406" spans="2:4" x14ac:dyDescent="0.25">
      <c r="B406" s="55"/>
      <c r="C406" s="80"/>
      <c r="D406" s="80"/>
    </row>
    <row r="407" spans="2:4" x14ac:dyDescent="0.25">
      <c r="B407" s="55"/>
      <c r="C407" s="80"/>
      <c r="D407" s="80"/>
    </row>
    <row r="408" spans="2:4" x14ac:dyDescent="0.25">
      <c r="B408" s="55"/>
      <c r="C408" s="80"/>
      <c r="D408" s="80"/>
    </row>
    <row r="409" spans="2:4" x14ac:dyDescent="0.25">
      <c r="B409" s="55"/>
      <c r="C409" s="80"/>
      <c r="D409" s="80"/>
    </row>
    <row r="410" spans="2:4" x14ac:dyDescent="0.25">
      <c r="B410" s="55"/>
      <c r="C410" s="80"/>
      <c r="D410" s="80"/>
    </row>
    <row r="411" spans="2:4" x14ac:dyDescent="0.25">
      <c r="B411" s="55"/>
      <c r="C411" s="80"/>
      <c r="D411" s="80"/>
    </row>
    <row r="412" spans="2:4" x14ac:dyDescent="0.25">
      <c r="B412" s="55"/>
      <c r="C412" s="80"/>
      <c r="D412" s="80"/>
    </row>
    <row r="413" spans="2:4" x14ac:dyDescent="0.25">
      <c r="B413" s="55"/>
      <c r="C413" s="80"/>
      <c r="D413" s="80"/>
    </row>
    <row r="414" spans="2:4" x14ac:dyDescent="0.25">
      <c r="B414" s="55"/>
      <c r="C414" s="80"/>
      <c r="D414" s="80"/>
    </row>
    <row r="415" spans="2:4" x14ac:dyDescent="0.25">
      <c r="B415" s="55"/>
      <c r="C415" s="80"/>
      <c r="D415" s="80"/>
    </row>
    <row r="416" spans="2:4" x14ac:dyDescent="0.25">
      <c r="B416" s="55"/>
      <c r="C416" s="80"/>
      <c r="D416" s="80"/>
    </row>
    <row r="417" spans="2:4" x14ac:dyDescent="0.25">
      <c r="B417" s="55"/>
      <c r="C417" s="80"/>
      <c r="D417" s="80"/>
    </row>
    <row r="418" spans="2:4" x14ac:dyDescent="0.25">
      <c r="B418" s="55"/>
      <c r="C418" s="80"/>
      <c r="D418" s="80"/>
    </row>
    <row r="419" spans="2:4" x14ac:dyDescent="0.25">
      <c r="B419" s="55"/>
      <c r="C419" s="80"/>
      <c r="D419" s="80"/>
    </row>
    <row r="420" spans="2:4" x14ac:dyDescent="0.25">
      <c r="B420" s="55"/>
      <c r="C420" s="80"/>
      <c r="D420" s="80"/>
    </row>
    <row r="421" spans="2:4" x14ac:dyDescent="0.25">
      <c r="B421" s="55"/>
      <c r="C421" s="80"/>
      <c r="D421" s="80"/>
    </row>
    <row r="422" spans="2:4" x14ac:dyDescent="0.25">
      <c r="B422" s="55"/>
      <c r="C422" s="80"/>
      <c r="D422" s="80"/>
    </row>
    <row r="423" spans="2:4" x14ac:dyDescent="0.25">
      <c r="B423" s="55"/>
      <c r="C423" s="80"/>
      <c r="D423" s="80"/>
    </row>
    <row r="424" spans="2:4" x14ac:dyDescent="0.25">
      <c r="B424" s="55"/>
      <c r="C424" s="80"/>
      <c r="D424" s="80"/>
    </row>
    <row r="425" spans="2:4" x14ac:dyDescent="0.25">
      <c r="B425" s="55"/>
      <c r="C425" s="80"/>
      <c r="D425" s="80"/>
    </row>
    <row r="426" spans="2:4" x14ac:dyDescent="0.25">
      <c r="B426" s="55"/>
      <c r="C426" s="80"/>
      <c r="D426" s="80"/>
    </row>
  </sheetData>
  <sheetProtection sheet="1" selectLockedCells="1"/>
  <mergeCells count="10">
    <mergeCell ref="A1:E1"/>
    <mergeCell ref="B141:D141"/>
    <mergeCell ref="B143:D143"/>
    <mergeCell ref="B145:D145"/>
    <mergeCell ref="B137:D137"/>
    <mergeCell ref="B2:E2"/>
    <mergeCell ref="B139:E139"/>
    <mergeCell ref="B35:E35"/>
    <mergeCell ref="B4:E4"/>
    <mergeCell ref="B33:C33"/>
  </mergeCells>
  <phoneticPr fontId="4" type="noConversion"/>
  <pageMargins left="0.56000000000000005" right="0.67" top="1" bottom="1" header="0.5" footer="0.5"/>
  <pageSetup scale="82" fitToWidth="3" fitToHeight="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30"/>
  <sheetViews>
    <sheetView workbookViewId="0">
      <selection activeCell="E29" sqref="E29"/>
    </sheetView>
  </sheetViews>
  <sheetFormatPr defaultRowHeight="13.2" x14ac:dyDescent="0.25"/>
  <cols>
    <col min="1" max="1" width="36.33203125" customWidth="1"/>
  </cols>
  <sheetData>
    <row r="2" spans="1:2" ht="13.8" x14ac:dyDescent="0.25">
      <c r="A2" s="305" t="s">
        <v>233</v>
      </c>
    </row>
    <row r="3" spans="1:2" ht="15" x14ac:dyDescent="0.25">
      <c r="A3" s="314" t="s">
        <v>235</v>
      </c>
    </row>
    <row r="4" spans="1:2" ht="15" x14ac:dyDescent="0.25">
      <c r="A4" s="314" t="s">
        <v>243</v>
      </c>
      <c r="B4" s="306" t="s">
        <v>400</v>
      </c>
    </row>
    <row r="5" spans="1:2" ht="15" x14ac:dyDescent="0.25">
      <c r="A5" s="314" t="s">
        <v>2</v>
      </c>
    </row>
    <row r="6" spans="1:2" ht="15" x14ac:dyDescent="0.25">
      <c r="A6" s="314" t="s">
        <v>5</v>
      </c>
    </row>
    <row r="7" spans="1:2" ht="15" x14ac:dyDescent="0.25">
      <c r="A7" s="314" t="s">
        <v>19</v>
      </c>
    </row>
    <row r="8" spans="1:2" ht="15" x14ac:dyDescent="0.25">
      <c r="A8" s="314" t="s">
        <v>14</v>
      </c>
    </row>
    <row r="9" spans="1:2" ht="15" x14ac:dyDescent="0.25">
      <c r="A9" s="314" t="s">
        <v>13</v>
      </c>
    </row>
    <row r="10" spans="1:2" ht="15" x14ac:dyDescent="0.25">
      <c r="A10" s="314" t="s">
        <v>12</v>
      </c>
    </row>
    <row r="11" spans="1:2" ht="15" x14ac:dyDescent="0.25">
      <c r="A11" s="314" t="s">
        <v>11</v>
      </c>
    </row>
    <row r="12" spans="1:2" ht="15" x14ac:dyDescent="0.25">
      <c r="A12" s="314" t="s">
        <v>10</v>
      </c>
    </row>
    <row r="13" spans="1:2" ht="15" x14ac:dyDescent="0.25">
      <c r="A13" s="314" t="s">
        <v>9</v>
      </c>
    </row>
    <row r="14" spans="1:2" ht="15" x14ac:dyDescent="0.25">
      <c r="A14" s="314" t="s">
        <v>8</v>
      </c>
    </row>
    <row r="15" spans="1:2" ht="15" x14ac:dyDescent="0.25">
      <c r="A15" s="314" t="s">
        <v>7</v>
      </c>
    </row>
    <row r="16" spans="1:2" ht="15" x14ac:dyDescent="0.25">
      <c r="A16" s="314" t="s">
        <v>6</v>
      </c>
    </row>
    <row r="17" spans="1:2" ht="15" x14ac:dyDescent="0.25">
      <c r="A17" s="314" t="s">
        <v>234</v>
      </c>
    </row>
    <row r="18" spans="1:2" ht="15" x14ac:dyDescent="0.25">
      <c r="A18" s="314" t="s">
        <v>237</v>
      </c>
    </row>
    <row r="19" spans="1:2" ht="15" x14ac:dyDescent="0.25">
      <c r="A19" s="314" t="s">
        <v>236</v>
      </c>
    </row>
    <row r="20" spans="1:2" ht="15" x14ac:dyDescent="0.25">
      <c r="A20" s="314" t="s">
        <v>242</v>
      </c>
    </row>
    <row r="21" spans="1:2" ht="15" x14ac:dyDescent="0.25">
      <c r="A21" s="314" t="s">
        <v>366</v>
      </c>
    </row>
    <row r="22" spans="1:2" ht="15" x14ac:dyDescent="0.25">
      <c r="A22" s="314" t="s">
        <v>401</v>
      </c>
    </row>
    <row r="23" spans="1:2" ht="15" x14ac:dyDescent="0.25">
      <c r="A23" s="314" t="s">
        <v>388</v>
      </c>
    </row>
    <row r="24" spans="1:2" ht="15" x14ac:dyDescent="0.25">
      <c r="A24" s="314" t="s">
        <v>240</v>
      </c>
      <c r="B24" s="306" t="s">
        <v>241</v>
      </c>
    </row>
    <row r="25" spans="1:2" ht="15" x14ac:dyDescent="0.25">
      <c r="A25" s="314" t="s">
        <v>399</v>
      </c>
      <c r="B25" s="306"/>
    </row>
    <row r="26" spans="1:2" ht="15" x14ac:dyDescent="0.25">
      <c r="A26" s="314" t="s">
        <v>244</v>
      </c>
    </row>
    <row r="27" spans="1:2" ht="15" x14ac:dyDescent="0.25">
      <c r="A27" s="314" t="s">
        <v>35</v>
      </c>
    </row>
    <row r="28" spans="1:2" ht="15" x14ac:dyDescent="0.25">
      <c r="A28" s="31"/>
    </row>
    <row r="29" spans="1:2" ht="15.6" x14ac:dyDescent="0.3">
      <c r="A29" s="16" t="s">
        <v>238</v>
      </c>
    </row>
    <row r="30" spans="1:2" ht="15" x14ac:dyDescent="0.25">
      <c r="A30" s="298" t="s">
        <v>239</v>
      </c>
    </row>
  </sheetData>
  <hyperlinks>
    <hyperlink ref="A5" location="Jan!A1" display="January" xr:uid="{00000000-0004-0000-0100-000000000000}"/>
    <hyperlink ref="A6" location="Feb!A1" display="February" xr:uid="{00000000-0004-0000-0100-000001000000}"/>
    <hyperlink ref="A7" location="Mar!A1" display="March" xr:uid="{00000000-0004-0000-0100-000002000000}"/>
    <hyperlink ref="A8" location="Apr!A1" display="April" xr:uid="{00000000-0004-0000-0100-000003000000}"/>
    <hyperlink ref="A9" location="May!A1" display="May" xr:uid="{00000000-0004-0000-0100-000004000000}"/>
    <hyperlink ref="A10" location="Jun!A1" display="June" xr:uid="{00000000-0004-0000-0100-000005000000}"/>
    <hyperlink ref="A11" location="Jul!A1" display="July" xr:uid="{00000000-0004-0000-0100-000006000000}"/>
    <hyperlink ref="A12" location="Aug!A1" display="August" xr:uid="{00000000-0004-0000-0100-000007000000}"/>
    <hyperlink ref="A13" location="Sep!A1" display="September" xr:uid="{00000000-0004-0000-0100-000008000000}"/>
    <hyperlink ref="A14" location="Oct!A1" display="October" xr:uid="{00000000-0004-0000-0100-000009000000}"/>
    <hyperlink ref="A15" location="Nov!A1" display="November" xr:uid="{00000000-0004-0000-0100-00000A000000}"/>
    <hyperlink ref="A16" location="Dec!A1" display="December" xr:uid="{00000000-0004-0000-0100-00000B000000}"/>
    <hyperlink ref="A17" location="'Debt List'!A1" display="Debt List" xr:uid="{00000000-0004-0000-0100-00000C000000}"/>
    <hyperlink ref="A3" location="'Personal Financial Statement '!A1" display="Personal Financial Statement" xr:uid="{00000000-0004-0000-0100-00000D000000}"/>
    <hyperlink ref="A19" location="'Estimated Spending Plan'!A1" display="Estimated Spending Plan" xr:uid="{00000000-0004-0000-0100-00000E000000}"/>
    <hyperlink ref="A18" location="'Compute Variable Expenses'!A1" display="Computing Variable Expenses" xr:uid="{00000000-0004-0000-0100-00000F000000}"/>
    <hyperlink ref="A30" location="'Actual summary'!A1" display="Actual Spending Summary" xr:uid="{00000000-0004-0000-0100-000010000000}"/>
    <hyperlink ref="A24" location="'Debt Repayment Schedule'!A1" display="Debt Repayment Schedule" xr:uid="{00000000-0004-0000-0100-000011000000}"/>
    <hyperlink ref="A20" location="'Percentage Guide'!A1" display="Percentage Guide" xr:uid="{00000000-0004-0000-0100-000012000000}"/>
    <hyperlink ref="A21" location="'Percentage Spending Plan'!Print_Area" display="Percentage Budget" xr:uid="{00000000-0004-0000-0100-000013000000}"/>
    <hyperlink ref="A26" location="'Category Sheet'!A1" display="Category Sheet" xr:uid="{00000000-0004-0000-0100-000014000000}"/>
    <hyperlink ref="A27" location="'Life Insurance Worksheet'!A1" display="Life Insurance Worksheet" xr:uid="{00000000-0004-0000-0100-000015000000}"/>
    <hyperlink ref="A4" location="'Monthly Spending Plan summary'!A1" display="Monthly Spending Plan Summary" xr:uid="{00000000-0004-0000-0100-000016000000}"/>
    <hyperlink ref="A22" location="'Spending Plan analysis'!A1" display="Spending Plan analysis" xr:uid="{6D7F8774-39D0-4639-B652-7D1A23B58092}"/>
    <hyperlink ref="A25" location="'Adjusted Percentage Plan'!Print_Area" display="Adjusted Percentage Spending Plan" xr:uid="{286C79BB-A779-4B99-85B3-BC4240032205}"/>
    <hyperlink ref="A23" location="'Snowball Strategy'!A1" display="Snowball Strategy" xr:uid="{E69DB873-E485-4431-90BD-24A62E0305B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P257"/>
  <sheetViews>
    <sheetView showGridLines="0" workbookViewId="0">
      <selection activeCell="E10" sqref="E10"/>
    </sheetView>
  </sheetViews>
  <sheetFormatPr defaultColWidth="8.88671875" defaultRowHeight="15" x14ac:dyDescent="0.25"/>
  <cols>
    <col min="1" max="1" width="7" customWidth="1"/>
    <col min="2" max="2" width="30" style="72" customWidth="1"/>
    <col min="3" max="3" width="9.44140625" style="341" bestFit="1" customWidth="1"/>
    <col min="4" max="6" width="10.33203125" style="341" bestFit="1" customWidth="1"/>
    <col min="7" max="8" width="11.33203125" style="341" bestFit="1" customWidth="1"/>
    <col min="9" max="68" width="8.88671875" style="55" customWidth="1"/>
  </cols>
  <sheetData>
    <row r="1" spans="1:68" ht="32.25" customHeight="1" x14ac:dyDescent="0.4">
      <c r="A1" s="385"/>
      <c r="B1" s="561"/>
      <c r="C1" s="561"/>
      <c r="D1" s="561"/>
      <c r="E1" s="561"/>
      <c r="F1" s="561"/>
      <c r="G1" s="561"/>
      <c r="H1" s="561"/>
      <c r="I1" s="163"/>
      <c r="J1" s="163"/>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row>
    <row r="2" spans="1:68" s="19" customFormat="1" ht="65.400000000000006" customHeight="1" thickBot="1" x14ac:dyDescent="0.45">
      <c r="B2" s="562"/>
      <c r="C2" s="562"/>
      <c r="D2" s="562"/>
      <c r="E2" s="562"/>
      <c r="F2" s="562"/>
      <c r="G2" s="562"/>
      <c r="H2" s="562"/>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row>
    <row r="3" spans="1:68" s="23" customFormat="1" ht="15" customHeight="1" thickBot="1" x14ac:dyDescent="0.35">
      <c r="A3" s="16"/>
      <c r="B3" s="563" t="s">
        <v>334</v>
      </c>
      <c r="C3" s="564"/>
      <c r="D3" s="564"/>
      <c r="E3" s="564"/>
      <c r="F3" s="564"/>
      <c r="G3" s="564"/>
      <c r="H3" s="565"/>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row>
    <row r="4" spans="1:68" s="75" customFormat="1" ht="21" x14ac:dyDescent="0.4">
      <c r="B4" s="566" t="s">
        <v>151</v>
      </c>
      <c r="C4" s="567"/>
      <c r="D4" s="567"/>
      <c r="E4" s="567"/>
      <c r="F4" s="567"/>
      <c r="G4" s="567"/>
      <c r="H4" s="568"/>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row>
    <row r="5" spans="1:68" s="23" customFormat="1" ht="15.6" x14ac:dyDescent="0.3">
      <c r="A5" s="16"/>
      <c r="B5" s="463" t="s">
        <v>335</v>
      </c>
      <c r="C5" s="464"/>
      <c r="D5" s="464"/>
      <c r="E5" s="464"/>
      <c r="F5" s="464"/>
      <c r="G5" s="464"/>
      <c r="H5" s="465"/>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row>
    <row r="6" spans="1:68" s="76" customFormat="1" ht="13.2" x14ac:dyDescent="0.25">
      <c r="B6" s="466" t="s">
        <v>336</v>
      </c>
      <c r="C6" s="467">
        <v>25000</v>
      </c>
      <c r="D6" s="467">
        <v>35000</v>
      </c>
      <c r="E6" s="467">
        <v>45000</v>
      </c>
      <c r="F6" s="467">
        <v>55000</v>
      </c>
      <c r="G6" s="467">
        <v>85000</v>
      </c>
      <c r="H6" s="468">
        <v>125000</v>
      </c>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row>
    <row r="7" spans="1:68" s="23" customFormat="1" ht="15.6" x14ac:dyDescent="0.3">
      <c r="A7" s="16"/>
      <c r="B7" s="469"/>
      <c r="C7" s="470"/>
      <c r="D7" s="470"/>
      <c r="E7" s="470"/>
      <c r="F7" s="470"/>
      <c r="G7" s="470"/>
      <c r="H7" s="471"/>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row>
    <row r="8" spans="1:68" ht="13.2" x14ac:dyDescent="0.25">
      <c r="B8" s="472" t="s">
        <v>152</v>
      </c>
      <c r="C8" s="473">
        <v>0.1</v>
      </c>
      <c r="D8" s="473">
        <v>0.1</v>
      </c>
      <c r="E8" s="473">
        <v>0.1</v>
      </c>
      <c r="F8" s="473">
        <v>0.1</v>
      </c>
      <c r="G8" s="473">
        <v>0.1</v>
      </c>
      <c r="H8" s="474">
        <v>0.1</v>
      </c>
    </row>
    <row r="9" spans="1:68" ht="13.2" x14ac:dyDescent="0.25">
      <c r="B9" s="469"/>
      <c r="C9" s="475"/>
      <c r="D9" s="475"/>
      <c r="E9" s="475"/>
      <c r="F9" s="475"/>
      <c r="G9" s="475"/>
      <c r="H9" s="476"/>
    </row>
    <row r="10" spans="1:68" ht="13.2" x14ac:dyDescent="0.25">
      <c r="B10" s="472" t="s">
        <v>337</v>
      </c>
      <c r="C10" s="477"/>
      <c r="D10" s="477"/>
      <c r="E10" s="477"/>
      <c r="F10" s="477"/>
      <c r="G10" s="477"/>
      <c r="H10" s="478"/>
    </row>
    <row r="11" spans="1:68" s="62" customFormat="1" ht="17.399999999999999" x14ac:dyDescent="0.3">
      <c r="A11" s="169"/>
      <c r="B11" s="479" t="s">
        <v>338</v>
      </c>
      <c r="C11" s="480">
        <f t="shared" ref="C11:H11" si="0">SUM(C10:C10)</f>
        <v>0</v>
      </c>
      <c r="D11" s="480">
        <f t="shared" si="0"/>
        <v>0</v>
      </c>
      <c r="E11" s="480">
        <f t="shared" si="0"/>
        <v>0</v>
      </c>
      <c r="F11" s="480">
        <f t="shared" si="0"/>
        <v>0</v>
      </c>
      <c r="G11" s="480">
        <f t="shared" si="0"/>
        <v>0</v>
      </c>
      <c r="H11" s="481">
        <f t="shared" si="0"/>
        <v>0</v>
      </c>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row>
    <row r="12" spans="1:68" s="55" customFormat="1" ht="12.6" customHeight="1" x14ac:dyDescent="0.25">
      <c r="B12" s="469"/>
      <c r="C12" s="482"/>
      <c r="D12" s="482"/>
      <c r="E12" s="482"/>
      <c r="F12" s="482"/>
      <c r="G12" s="482"/>
      <c r="H12" s="483"/>
    </row>
    <row r="13" spans="1:68" s="76" customFormat="1" ht="13.2" x14ac:dyDescent="0.25">
      <c r="B13" s="555" t="s">
        <v>339</v>
      </c>
      <c r="C13" s="556"/>
      <c r="D13" s="556"/>
      <c r="E13" s="556"/>
      <c r="F13" s="556"/>
      <c r="G13" s="556"/>
      <c r="H13" s="557"/>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row>
    <row r="14" spans="1:68" s="23" customFormat="1" ht="15.6" x14ac:dyDescent="0.3">
      <c r="A14" s="16"/>
      <c r="B14" s="466" t="s">
        <v>340</v>
      </c>
      <c r="C14" s="467">
        <f t="shared" ref="C14:H14" si="1">C6-(C6*C8)-(C6*(SUM(C10:C10)))</f>
        <v>22500</v>
      </c>
      <c r="D14" s="467">
        <f t="shared" si="1"/>
        <v>31500</v>
      </c>
      <c r="E14" s="467">
        <f t="shared" si="1"/>
        <v>40500</v>
      </c>
      <c r="F14" s="467">
        <f t="shared" si="1"/>
        <v>49500</v>
      </c>
      <c r="G14" s="467">
        <f t="shared" si="1"/>
        <v>76500</v>
      </c>
      <c r="H14" s="468">
        <f t="shared" si="1"/>
        <v>112500</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row>
    <row r="15" spans="1:68" ht="13.2" x14ac:dyDescent="0.25">
      <c r="B15" s="484"/>
      <c r="C15" s="485"/>
      <c r="D15" s="485"/>
      <c r="E15" s="485"/>
      <c r="F15" s="485"/>
      <c r="G15" s="485"/>
      <c r="H15" s="486"/>
    </row>
    <row r="16" spans="1:68" ht="13.2" x14ac:dyDescent="0.25">
      <c r="B16" s="487" t="s">
        <v>153</v>
      </c>
      <c r="C16" s="473">
        <v>0.38</v>
      </c>
      <c r="D16" s="473">
        <v>0.38</v>
      </c>
      <c r="E16" s="473">
        <v>0.34</v>
      </c>
      <c r="F16" s="473">
        <v>0.33</v>
      </c>
      <c r="G16" s="473">
        <v>0.32</v>
      </c>
      <c r="H16" s="474">
        <v>0.32</v>
      </c>
    </row>
    <row r="17" spans="2:68" ht="13.2" x14ac:dyDescent="0.25">
      <c r="B17" s="487"/>
      <c r="C17" s="475"/>
      <c r="D17" s="475"/>
      <c r="E17" s="475"/>
      <c r="F17" s="475"/>
      <c r="G17" s="475"/>
      <c r="H17" s="476"/>
    </row>
    <row r="18" spans="2:68" ht="13.2" x14ac:dyDescent="0.25">
      <c r="B18" s="487" t="s">
        <v>154</v>
      </c>
      <c r="C18" s="473">
        <v>0.15</v>
      </c>
      <c r="D18" s="473">
        <v>0.15</v>
      </c>
      <c r="E18" s="473">
        <v>0.14000000000000001</v>
      </c>
      <c r="F18" s="473">
        <v>0.14000000000000001</v>
      </c>
      <c r="G18" s="473">
        <v>0.14000000000000001</v>
      </c>
      <c r="H18" s="474">
        <v>0.14000000000000001</v>
      </c>
    </row>
    <row r="19" spans="2:68" ht="13.2" x14ac:dyDescent="0.25">
      <c r="B19" s="487"/>
      <c r="C19" s="473"/>
      <c r="D19" s="473"/>
      <c r="E19" s="473"/>
      <c r="F19" s="473"/>
      <c r="G19" s="473"/>
      <c r="H19" s="474"/>
    </row>
    <row r="20" spans="2:68" ht="13.2" x14ac:dyDescent="0.25">
      <c r="B20" s="487" t="s">
        <v>155</v>
      </c>
      <c r="C20" s="473">
        <v>0.14000000000000001</v>
      </c>
      <c r="D20" s="473">
        <v>0.14000000000000001</v>
      </c>
      <c r="E20" s="473">
        <v>0.12</v>
      </c>
      <c r="F20" s="473">
        <v>0.12</v>
      </c>
      <c r="G20" s="473">
        <v>0.11</v>
      </c>
      <c r="H20" s="474">
        <v>0.11</v>
      </c>
    </row>
    <row r="21" spans="2:68" s="76" customFormat="1" ht="14.4" customHeight="1" x14ac:dyDescent="0.25">
      <c r="B21" s="487"/>
      <c r="C21" s="473"/>
      <c r="D21" s="473"/>
      <c r="E21" s="473"/>
      <c r="F21" s="473"/>
      <c r="G21" s="473"/>
      <c r="H21" s="474"/>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row>
    <row r="22" spans="2:68" s="76" customFormat="1" ht="14.4" customHeight="1" x14ac:dyDescent="0.25">
      <c r="B22" s="487" t="s">
        <v>156</v>
      </c>
      <c r="C22" s="473">
        <v>0.05</v>
      </c>
      <c r="D22" s="473">
        <v>0.05</v>
      </c>
      <c r="E22" s="473">
        <v>0.05</v>
      </c>
      <c r="F22" s="473">
        <v>0.05</v>
      </c>
      <c r="G22" s="473">
        <v>0.05</v>
      </c>
      <c r="H22" s="474">
        <v>0.05</v>
      </c>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row>
    <row r="23" spans="2:68" ht="13.2" x14ac:dyDescent="0.25">
      <c r="B23" s="487"/>
      <c r="C23" s="473"/>
      <c r="D23" s="473"/>
      <c r="E23" s="473"/>
      <c r="F23" s="473"/>
      <c r="G23" s="473"/>
      <c r="H23" s="474"/>
    </row>
    <row r="24" spans="2:68" ht="13.2" x14ac:dyDescent="0.25">
      <c r="B24" s="488" t="s">
        <v>157</v>
      </c>
      <c r="C24" s="473">
        <v>0.05</v>
      </c>
      <c r="D24" s="473">
        <v>0.05</v>
      </c>
      <c r="E24" s="473">
        <v>0.05</v>
      </c>
      <c r="F24" s="473">
        <v>0.05</v>
      </c>
      <c r="G24" s="473">
        <v>0.05</v>
      </c>
      <c r="H24" s="474">
        <v>0.05</v>
      </c>
    </row>
    <row r="25" spans="2:68" ht="13.2" x14ac:dyDescent="0.25">
      <c r="B25" s="488"/>
      <c r="C25" s="473"/>
      <c r="D25" s="473"/>
      <c r="E25" s="473"/>
      <c r="F25" s="473"/>
      <c r="G25" s="473"/>
      <c r="H25" s="474"/>
    </row>
    <row r="26" spans="2:68" ht="13.2" x14ac:dyDescent="0.25">
      <c r="B26" s="487" t="s">
        <v>158</v>
      </c>
      <c r="C26" s="473">
        <v>0.03</v>
      </c>
      <c r="D26" s="473">
        <v>0.04</v>
      </c>
      <c r="E26" s="473">
        <v>0.04</v>
      </c>
      <c r="F26" s="473">
        <v>0.05</v>
      </c>
      <c r="G26" s="473">
        <v>0.05</v>
      </c>
      <c r="H26" s="474">
        <v>0.05</v>
      </c>
    </row>
    <row r="27" spans="2:68" ht="13.2" x14ac:dyDescent="0.25">
      <c r="B27" s="487"/>
      <c r="C27" s="473"/>
      <c r="D27" s="473"/>
      <c r="E27" s="473"/>
      <c r="F27" s="473"/>
      <c r="G27" s="473"/>
      <c r="H27" s="474"/>
    </row>
    <row r="28" spans="2:68" ht="13.2" x14ac:dyDescent="0.25">
      <c r="B28" s="487" t="s">
        <v>82</v>
      </c>
      <c r="C28" s="473">
        <v>0.05</v>
      </c>
      <c r="D28" s="473">
        <v>0.05</v>
      </c>
      <c r="E28" s="473">
        <v>0.06</v>
      </c>
      <c r="F28" s="473">
        <v>0.06</v>
      </c>
      <c r="G28" s="473">
        <v>7.0000000000000007E-2</v>
      </c>
      <c r="H28" s="474">
        <v>7.0000000000000007E-2</v>
      </c>
    </row>
    <row r="29" spans="2:68" ht="13.2" x14ac:dyDescent="0.25">
      <c r="B29" s="469"/>
      <c r="C29" s="473"/>
      <c r="D29" s="473"/>
      <c r="E29" s="473"/>
      <c r="F29" s="473"/>
      <c r="G29" s="473"/>
      <c r="H29" s="474"/>
    </row>
    <row r="30" spans="2:68" ht="13.2" x14ac:dyDescent="0.25">
      <c r="B30" s="469" t="s">
        <v>159</v>
      </c>
      <c r="C30" s="473">
        <v>0.04</v>
      </c>
      <c r="D30" s="473">
        <v>0.04</v>
      </c>
      <c r="E30" s="473">
        <v>0.05</v>
      </c>
      <c r="F30" s="473">
        <v>0.05</v>
      </c>
      <c r="G30" s="473">
        <v>0.05</v>
      </c>
      <c r="H30" s="474">
        <v>0.05</v>
      </c>
    </row>
    <row r="31" spans="2:68" ht="13.2" x14ac:dyDescent="0.25">
      <c r="B31" s="469"/>
      <c r="C31" s="473"/>
      <c r="D31" s="473"/>
      <c r="E31" s="473"/>
      <c r="F31" s="473"/>
      <c r="G31" s="473"/>
      <c r="H31" s="474"/>
    </row>
    <row r="32" spans="2:68" ht="13.2" x14ac:dyDescent="0.25">
      <c r="B32" s="469" t="s">
        <v>341</v>
      </c>
      <c r="C32" s="473">
        <v>0.08</v>
      </c>
      <c r="D32" s="473">
        <v>7.0000000000000007E-2</v>
      </c>
      <c r="E32" s="473">
        <v>7.0000000000000007E-2</v>
      </c>
      <c r="F32" s="473">
        <v>7.0000000000000007E-2</v>
      </c>
      <c r="G32" s="473">
        <v>7.0000000000000007E-2</v>
      </c>
      <c r="H32" s="474">
        <v>7.0000000000000007E-2</v>
      </c>
    </row>
    <row r="33" spans="1:68" ht="13.2" x14ac:dyDescent="0.25">
      <c r="B33" s="469"/>
      <c r="C33" s="473"/>
      <c r="D33" s="473"/>
      <c r="E33" s="473"/>
      <c r="F33" s="473"/>
      <c r="G33" s="473"/>
      <c r="H33" s="474"/>
    </row>
    <row r="34" spans="1:68" ht="13.2" x14ac:dyDescent="0.25">
      <c r="B34" s="469" t="s">
        <v>160</v>
      </c>
      <c r="C34" s="473">
        <v>0.03</v>
      </c>
      <c r="D34" s="473">
        <v>0.03</v>
      </c>
      <c r="E34" s="473">
        <v>0.05</v>
      </c>
      <c r="F34" s="473">
        <v>0.05</v>
      </c>
      <c r="G34" s="473">
        <v>0.05</v>
      </c>
      <c r="H34" s="474">
        <v>0.05</v>
      </c>
    </row>
    <row r="35" spans="1:68" ht="13.2" x14ac:dyDescent="0.25">
      <c r="B35" s="469"/>
      <c r="C35" s="473"/>
      <c r="D35" s="473"/>
      <c r="E35" s="473"/>
      <c r="F35" s="473"/>
      <c r="G35" s="473"/>
      <c r="H35" s="474"/>
    </row>
    <row r="36" spans="1:68" ht="13.2" x14ac:dyDescent="0.25">
      <c r="B36" s="469" t="s">
        <v>342</v>
      </c>
      <c r="C36" s="473">
        <v>0</v>
      </c>
      <c r="D36" s="473">
        <v>0</v>
      </c>
      <c r="E36" s="473">
        <v>0.03</v>
      </c>
      <c r="F36" s="473">
        <v>0.03</v>
      </c>
      <c r="G36" s="473">
        <v>0.04</v>
      </c>
      <c r="H36" s="474">
        <v>0.04</v>
      </c>
    </row>
    <row r="37" spans="1:68" s="45" customFormat="1" ht="28.5" customHeight="1" x14ac:dyDescent="0.25">
      <c r="B37" s="479" t="s">
        <v>343</v>
      </c>
      <c r="C37" s="489">
        <f t="shared" ref="C37:H37" si="2">SUM(C16:C36)</f>
        <v>1.0000000000000002</v>
      </c>
      <c r="D37" s="489">
        <f t="shared" si="2"/>
        <v>1.0000000000000002</v>
      </c>
      <c r="E37" s="489">
        <f t="shared" si="2"/>
        <v>1.0000000000000004</v>
      </c>
      <c r="F37" s="489">
        <f t="shared" si="2"/>
        <v>1.0000000000000004</v>
      </c>
      <c r="G37" s="489">
        <f t="shared" si="2"/>
        <v>1.0000000000000004</v>
      </c>
      <c r="H37" s="490">
        <f t="shared" si="2"/>
        <v>1.0000000000000004</v>
      </c>
    </row>
    <row r="38" spans="1:68" ht="13.2" x14ac:dyDescent="0.25">
      <c r="B38" s="479"/>
      <c r="C38" s="482"/>
      <c r="D38" s="482"/>
      <c r="E38" s="482"/>
      <c r="F38" s="482"/>
      <c r="G38" s="482"/>
      <c r="H38" s="483"/>
    </row>
    <row r="39" spans="1:68" ht="21.75" customHeight="1" x14ac:dyDescent="0.25">
      <c r="B39" s="569" t="s">
        <v>344</v>
      </c>
      <c r="C39" s="570"/>
      <c r="D39" s="570"/>
      <c r="E39" s="570"/>
      <c r="F39" s="570"/>
      <c r="G39" s="570"/>
      <c r="H39" s="571"/>
    </row>
    <row r="40" spans="1:68" ht="26.25" customHeight="1" x14ac:dyDescent="0.25">
      <c r="B40" s="469" t="s">
        <v>345</v>
      </c>
      <c r="C40" s="491">
        <v>0.1</v>
      </c>
      <c r="D40" s="491">
        <v>0.08</v>
      </c>
      <c r="E40" s="491">
        <v>0.06</v>
      </c>
      <c r="F40" s="491">
        <v>0.06</v>
      </c>
      <c r="G40" s="491">
        <v>0.05</v>
      </c>
      <c r="H40" s="492">
        <v>0.05</v>
      </c>
    </row>
    <row r="41" spans="1:68" ht="13.8" thickBot="1" x14ac:dyDescent="0.3">
      <c r="B41" s="469"/>
      <c r="C41" s="482"/>
      <c r="D41" s="482"/>
      <c r="E41" s="482"/>
      <c r="F41" s="482"/>
      <c r="G41" s="482"/>
      <c r="H41" s="483"/>
    </row>
    <row r="42" spans="1:68" s="19" customFormat="1" ht="21" x14ac:dyDescent="0.4">
      <c r="B42" s="546" t="s">
        <v>346</v>
      </c>
      <c r="C42" s="547"/>
      <c r="D42" s="547"/>
      <c r="E42" s="547"/>
      <c r="F42" s="547"/>
      <c r="G42" s="547"/>
      <c r="H42" s="54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row>
    <row r="43" spans="1:68" s="23" customFormat="1" ht="15" customHeight="1" x14ac:dyDescent="0.3">
      <c r="A43" s="16"/>
      <c r="B43" s="549" t="s">
        <v>347</v>
      </c>
      <c r="C43" s="550"/>
      <c r="D43" s="550"/>
      <c r="E43" s="550"/>
      <c r="F43" s="550"/>
      <c r="G43" s="550"/>
      <c r="H43" s="551"/>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row>
    <row r="44" spans="1:68" s="75" customFormat="1" ht="11.4" x14ac:dyDescent="0.2">
      <c r="B44" s="549" t="s">
        <v>348</v>
      </c>
      <c r="C44" s="550"/>
      <c r="D44" s="550"/>
      <c r="E44" s="550"/>
      <c r="F44" s="550"/>
      <c r="G44" s="550"/>
      <c r="H44" s="551"/>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row>
    <row r="45" spans="1:68" s="23" customFormat="1" ht="16.2" thickBot="1" x14ac:dyDescent="0.35">
      <c r="A45" s="16"/>
      <c r="B45" s="552" t="s">
        <v>349</v>
      </c>
      <c r="C45" s="553"/>
      <c r="D45" s="553"/>
      <c r="E45" s="553"/>
      <c r="F45" s="553"/>
      <c r="G45" s="553"/>
      <c r="H45" s="554"/>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row>
    <row r="46" spans="1:68" s="76" customFormat="1" ht="16.2" thickBot="1" x14ac:dyDescent="0.35">
      <c r="B46" s="493"/>
      <c r="C46" s="341"/>
      <c r="D46" s="341"/>
      <c r="E46" s="341"/>
      <c r="F46" s="341"/>
      <c r="G46" s="341"/>
      <c r="H46" s="341"/>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row>
    <row r="47" spans="1:68" s="23" customFormat="1" ht="21.6" thickTop="1" x14ac:dyDescent="0.4">
      <c r="A47" s="16"/>
      <c r="B47" s="558" t="s">
        <v>151</v>
      </c>
      <c r="C47" s="559"/>
      <c r="D47" s="559"/>
      <c r="E47" s="559"/>
      <c r="F47" s="559"/>
      <c r="G47" s="559"/>
      <c r="H47" s="560"/>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row>
    <row r="48" spans="1:68" ht="13.2" x14ac:dyDescent="0.25">
      <c r="B48" s="494" t="s">
        <v>350</v>
      </c>
      <c r="C48" s="464"/>
      <c r="D48" s="464"/>
      <c r="E48" s="464"/>
      <c r="F48" s="464"/>
      <c r="G48" s="464"/>
      <c r="H48" s="465"/>
    </row>
    <row r="49" spans="1:68" ht="13.2" x14ac:dyDescent="0.25">
      <c r="B49" s="466" t="s">
        <v>336</v>
      </c>
      <c r="C49" s="467">
        <v>25000</v>
      </c>
      <c r="D49" s="467">
        <v>35000</v>
      </c>
      <c r="E49" s="467">
        <v>45000</v>
      </c>
      <c r="F49" s="467">
        <v>55000</v>
      </c>
      <c r="G49" s="467">
        <v>85000</v>
      </c>
      <c r="H49" s="468">
        <v>125000</v>
      </c>
    </row>
    <row r="50" spans="1:68" ht="13.2" x14ac:dyDescent="0.25">
      <c r="B50" s="469"/>
      <c r="C50" s="470"/>
      <c r="D50" s="470"/>
      <c r="E50" s="470"/>
      <c r="F50" s="470"/>
      <c r="G50" s="470"/>
      <c r="H50" s="471"/>
    </row>
    <row r="51" spans="1:68" s="62" customFormat="1" ht="17.399999999999999" x14ac:dyDescent="0.3">
      <c r="A51" s="169"/>
      <c r="B51" s="472" t="s">
        <v>152</v>
      </c>
      <c r="C51" s="473">
        <v>0.1</v>
      </c>
      <c r="D51" s="473">
        <v>0.1</v>
      </c>
      <c r="E51" s="473">
        <v>0.1</v>
      </c>
      <c r="F51" s="473">
        <v>0.1</v>
      </c>
      <c r="G51" s="473">
        <v>0.1</v>
      </c>
      <c r="H51" s="474">
        <v>0.1</v>
      </c>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row>
    <row r="52" spans="1:68" s="55" customFormat="1" ht="12.6" customHeight="1" x14ac:dyDescent="0.25">
      <c r="B52" s="469"/>
      <c r="C52" s="475"/>
      <c r="D52" s="475"/>
      <c r="E52" s="475"/>
      <c r="F52" s="475"/>
      <c r="G52" s="475"/>
      <c r="H52" s="476"/>
    </row>
    <row r="53" spans="1:68" s="76" customFormat="1" ht="13.2" x14ac:dyDescent="0.25">
      <c r="B53" s="472" t="s">
        <v>337</v>
      </c>
      <c r="C53" s="477"/>
      <c r="D53" s="477"/>
      <c r="E53" s="477"/>
      <c r="F53" s="477"/>
      <c r="G53" s="477"/>
      <c r="H53" s="478"/>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row>
    <row r="54" spans="1:68" s="23" customFormat="1" ht="15.6" x14ac:dyDescent="0.3">
      <c r="A54" s="16"/>
      <c r="B54" s="479" t="s">
        <v>338</v>
      </c>
      <c r="C54" s="480">
        <f t="shared" ref="C54:H54" si="3">SUM(C53:C53)</f>
        <v>0</v>
      </c>
      <c r="D54" s="480">
        <f t="shared" si="3"/>
        <v>0</v>
      </c>
      <c r="E54" s="480">
        <f t="shared" si="3"/>
        <v>0</v>
      </c>
      <c r="F54" s="480">
        <f t="shared" si="3"/>
        <v>0</v>
      </c>
      <c r="G54" s="480">
        <f t="shared" si="3"/>
        <v>0</v>
      </c>
      <c r="H54" s="481">
        <f t="shared" si="3"/>
        <v>0</v>
      </c>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row>
    <row r="55" spans="1:68" ht="13.2" x14ac:dyDescent="0.25">
      <c r="B55" s="469"/>
      <c r="C55" s="495"/>
      <c r="D55" s="495"/>
      <c r="E55" s="495"/>
      <c r="F55" s="495"/>
      <c r="G55" s="495"/>
      <c r="H55" s="496"/>
    </row>
    <row r="56" spans="1:68" ht="13.2" x14ac:dyDescent="0.25">
      <c r="B56" s="555" t="s">
        <v>339</v>
      </c>
      <c r="C56" s="556"/>
      <c r="D56" s="556"/>
      <c r="E56" s="556"/>
      <c r="F56" s="556"/>
      <c r="G56" s="556"/>
      <c r="H56" s="557"/>
    </row>
    <row r="57" spans="1:68" ht="13.2" x14ac:dyDescent="0.25">
      <c r="B57" s="466" t="s">
        <v>340</v>
      </c>
      <c r="C57" s="467">
        <f t="shared" ref="C57:H57" si="4">C49-(C49*C51)-(C49*(SUM(C53:C53)))</f>
        <v>22500</v>
      </c>
      <c r="D57" s="467">
        <f t="shared" si="4"/>
        <v>31500</v>
      </c>
      <c r="E57" s="467">
        <f t="shared" si="4"/>
        <v>40500</v>
      </c>
      <c r="F57" s="467">
        <f t="shared" si="4"/>
        <v>49500</v>
      </c>
      <c r="G57" s="467">
        <f t="shared" si="4"/>
        <v>76500</v>
      </c>
      <c r="H57" s="468">
        <f t="shared" si="4"/>
        <v>112500</v>
      </c>
    </row>
    <row r="58" spans="1:68" ht="13.2" x14ac:dyDescent="0.25">
      <c r="B58" s="484"/>
      <c r="C58" s="485"/>
      <c r="D58" s="485"/>
      <c r="E58" s="485"/>
      <c r="F58" s="485"/>
      <c r="G58" s="485"/>
      <c r="H58" s="486"/>
    </row>
    <row r="59" spans="1:68" ht="13.2" x14ac:dyDescent="0.25">
      <c r="B59" s="488" t="s">
        <v>153</v>
      </c>
      <c r="C59" s="473">
        <v>0.39</v>
      </c>
      <c r="D59" s="473">
        <v>0.36</v>
      </c>
      <c r="E59" s="473">
        <v>0.32</v>
      </c>
      <c r="F59" s="473">
        <v>0.3</v>
      </c>
      <c r="G59" s="473">
        <v>0.3</v>
      </c>
      <c r="H59" s="474">
        <v>0.28999999999999998</v>
      </c>
    </row>
    <row r="60" spans="1:68" ht="13.2" x14ac:dyDescent="0.25">
      <c r="B60" s="487"/>
      <c r="C60" s="475"/>
      <c r="D60" s="475"/>
      <c r="E60" s="475"/>
      <c r="F60" s="475"/>
      <c r="G60" s="475"/>
      <c r="H60" s="476"/>
    </row>
    <row r="61" spans="1:68" s="76" customFormat="1" ht="14.4" customHeight="1" x14ac:dyDescent="0.25">
      <c r="B61" s="487" t="s">
        <v>154</v>
      </c>
      <c r="C61" s="473">
        <v>0.15</v>
      </c>
      <c r="D61" s="473">
        <v>0.12</v>
      </c>
      <c r="E61" s="473">
        <v>0.13</v>
      </c>
      <c r="F61" s="473">
        <v>0.12</v>
      </c>
      <c r="G61" s="473">
        <v>0.11</v>
      </c>
      <c r="H61" s="474">
        <v>0.11</v>
      </c>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row>
    <row r="62" spans="1:68" s="76" customFormat="1" ht="14.4" customHeight="1" x14ac:dyDescent="0.25">
      <c r="B62" s="487"/>
      <c r="C62" s="473"/>
      <c r="D62" s="473"/>
      <c r="E62" s="473"/>
      <c r="F62" s="473"/>
      <c r="G62" s="473"/>
      <c r="H62" s="474"/>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row>
    <row r="63" spans="1:68" ht="13.2" x14ac:dyDescent="0.25">
      <c r="B63" s="487" t="s">
        <v>155</v>
      </c>
      <c r="C63" s="473">
        <v>0.15</v>
      </c>
      <c r="D63" s="473">
        <v>0.12</v>
      </c>
      <c r="E63" s="473">
        <v>0.13</v>
      </c>
      <c r="F63" s="473">
        <v>0.14000000000000001</v>
      </c>
      <c r="G63" s="473">
        <v>0.13</v>
      </c>
      <c r="H63" s="474">
        <v>0.13</v>
      </c>
    </row>
    <row r="64" spans="1:68" ht="13.2" x14ac:dyDescent="0.25">
      <c r="B64" s="487"/>
      <c r="C64" s="473"/>
      <c r="D64" s="473"/>
      <c r="E64" s="473"/>
      <c r="F64" s="473"/>
      <c r="G64" s="473"/>
      <c r="H64" s="474"/>
    </row>
    <row r="65" spans="2:8" ht="13.2" x14ac:dyDescent="0.25">
      <c r="B65" s="487" t="s">
        <v>156</v>
      </c>
      <c r="C65" s="473">
        <v>0.05</v>
      </c>
      <c r="D65" s="473">
        <v>0.05</v>
      </c>
      <c r="E65" s="473">
        <v>0.05</v>
      </c>
      <c r="F65" s="473">
        <v>0.05</v>
      </c>
      <c r="G65" s="473">
        <v>0.05</v>
      </c>
      <c r="H65" s="474">
        <v>0.05</v>
      </c>
    </row>
    <row r="66" spans="2:8" ht="13.2" x14ac:dyDescent="0.25">
      <c r="B66" s="487"/>
      <c r="C66" s="473"/>
      <c r="D66" s="473"/>
      <c r="E66" s="473"/>
      <c r="F66" s="473"/>
      <c r="G66" s="473"/>
      <c r="H66" s="474"/>
    </row>
    <row r="67" spans="2:8" ht="13.2" x14ac:dyDescent="0.25">
      <c r="B67" s="488" t="s">
        <v>157</v>
      </c>
      <c r="C67" s="473">
        <v>0.05</v>
      </c>
      <c r="D67" s="473">
        <v>0.05</v>
      </c>
      <c r="E67" s="473">
        <v>0.05</v>
      </c>
      <c r="F67" s="473">
        <v>0.05</v>
      </c>
      <c r="G67" s="473">
        <v>0.05</v>
      </c>
      <c r="H67" s="474">
        <v>0.05</v>
      </c>
    </row>
    <row r="68" spans="2:8" ht="13.2" x14ac:dyDescent="0.25">
      <c r="B68" s="488"/>
      <c r="C68" s="473"/>
      <c r="D68" s="473"/>
      <c r="E68" s="473"/>
      <c r="F68" s="473"/>
      <c r="G68" s="473"/>
      <c r="H68" s="474"/>
    </row>
    <row r="69" spans="2:8" ht="13.2" x14ac:dyDescent="0.25">
      <c r="B69" s="487" t="s">
        <v>158</v>
      </c>
      <c r="C69" s="473">
        <v>0.03</v>
      </c>
      <c r="D69" s="473">
        <v>0.05</v>
      </c>
      <c r="E69" s="473">
        <v>0.05</v>
      </c>
      <c r="F69" s="473">
        <v>7.0000000000000007E-2</v>
      </c>
      <c r="G69" s="473">
        <v>7.0000000000000007E-2</v>
      </c>
      <c r="H69" s="474">
        <v>0.08</v>
      </c>
    </row>
    <row r="70" spans="2:8" ht="13.2" x14ac:dyDescent="0.25">
      <c r="B70" s="487"/>
      <c r="C70" s="473"/>
      <c r="D70" s="473"/>
      <c r="E70" s="473"/>
      <c r="F70" s="473"/>
      <c r="G70" s="473"/>
      <c r="H70" s="474"/>
    </row>
    <row r="71" spans="2:8" ht="13.2" x14ac:dyDescent="0.25">
      <c r="B71" s="487" t="s">
        <v>82</v>
      </c>
      <c r="C71" s="473">
        <v>0.04</v>
      </c>
      <c r="D71" s="473">
        <v>0.05</v>
      </c>
      <c r="E71" s="473">
        <v>0.05</v>
      </c>
      <c r="F71" s="473">
        <v>0.06</v>
      </c>
      <c r="G71" s="473">
        <v>7.0000000000000007E-2</v>
      </c>
      <c r="H71" s="474">
        <v>7.0000000000000007E-2</v>
      </c>
    </row>
    <row r="72" spans="2:8" ht="13.2" x14ac:dyDescent="0.25">
      <c r="B72" s="469"/>
      <c r="C72" s="473"/>
      <c r="D72" s="473"/>
      <c r="E72" s="473"/>
      <c r="F72" s="473"/>
      <c r="G72" s="473"/>
      <c r="H72" s="474"/>
    </row>
    <row r="73" spans="2:8" ht="13.2" x14ac:dyDescent="0.25">
      <c r="B73" s="469" t="s">
        <v>159</v>
      </c>
      <c r="C73" s="473">
        <v>0.05</v>
      </c>
      <c r="D73" s="473">
        <v>0.05</v>
      </c>
      <c r="E73" s="473">
        <v>0.05</v>
      </c>
      <c r="F73" s="473">
        <v>0.05</v>
      </c>
      <c r="G73" s="473">
        <v>0.05</v>
      </c>
      <c r="H73" s="474">
        <v>0.05</v>
      </c>
    </row>
    <row r="74" spans="2:8" ht="13.2" x14ac:dyDescent="0.25">
      <c r="B74" s="469"/>
      <c r="C74" s="473"/>
      <c r="D74" s="473"/>
      <c r="E74" s="473"/>
      <c r="F74" s="473"/>
      <c r="G74" s="473"/>
      <c r="H74" s="474"/>
    </row>
    <row r="75" spans="2:8" ht="13.2" x14ac:dyDescent="0.25">
      <c r="B75" s="469" t="s">
        <v>341</v>
      </c>
      <c r="C75" s="473">
        <v>0.05</v>
      </c>
      <c r="D75" s="473">
        <v>0.06</v>
      </c>
      <c r="E75" s="473">
        <v>0.06</v>
      </c>
      <c r="F75" s="473">
        <v>0.05</v>
      </c>
      <c r="G75" s="473">
        <v>0.05</v>
      </c>
      <c r="H75" s="474">
        <v>0.05</v>
      </c>
    </row>
    <row r="76" spans="2:8" ht="13.2" x14ac:dyDescent="0.25">
      <c r="B76" s="469"/>
      <c r="C76" s="473"/>
      <c r="D76" s="473"/>
      <c r="E76" s="473"/>
      <c r="F76" s="473"/>
      <c r="G76" s="473"/>
      <c r="H76" s="474"/>
    </row>
    <row r="77" spans="2:8" s="45" customFormat="1" ht="28.5" customHeight="1" x14ac:dyDescent="0.25">
      <c r="B77" s="469" t="s">
        <v>160</v>
      </c>
      <c r="C77" s="473">
        <v>0.04</v>
      </c>
      <c r="D77" s="473">
        <v>0.04</v>
      </c>
      <c r="E77" s="473">
        <v>0.06</v>
      </c>
      <c r="F77" s="473">
        <v>0.06</v>
      </c>
      <c r="G77" s="473">
        <v>7.0000000000000007E-2</v>
      </c>
      <c r="H77" s="474">
        <v>7.0000000000000007E-2</v>
      </c>
    </row>
    <row r="78" spans="2:8" ht="13.2" x14ac:dyDescent="0.25">
      <c r="B78" s="469"/>
      <c r="C78" s="473"/>
      <c r="D78" s="473"/>
      <c r="E78" s="473"/>
      <c r="F78" s="473"/>
      <c r="G78" s="473"/>
      <c r="H78" s="474"/>
    </row>
    <row r="79" spans="2:8" ht="21.75" customHeight="1" x14ac:dyDescent="0.25">
      <c r="B79" s="469" t="s">
        <v>342</v>
      </c>
      <c r="C79" s="473">
        <v>0</v>
      </c>
      <c r="D79" s="473">
        <v>0.05</v>
      </c>
      <c r="E79" s="473">
        <v>0.05</v>
      </c>
      <c r="F79" s="473">
        <v>0.05</v>
      </c>
      <c r="G79" s="473">
        <v>0.05</v>
      </c>
      <c r="H79" s="474">
        <v>0.05</v>
      </c>
    </row>
    <row r="80" spans="2:8" ht="26.25" customHeight="1" x14ac:dyDescent="0.25">
      <c r="B80" s="479" t="s">
        <v>343</v>
      </c>
      <c r="C80" s="489">
        <f t="shared" ref="C80:H80" si="5">SUM(C59:C79)</f>
        <v>1.0000000000000002</v>
      </c>
      <c r="D80" s="489">
        <f t="shared" si="5"/>
        <v>1.0000000000000002</v>
      </c>
      <c r="E80" s="489">
        <f t="shared" si="5"/>
        <v>1.0000000000000004</v>
      </c>
      <c r="F80" s="489">
        <f t="shared" si="5"/>
        <v>1.0000000000000004</v>
      </c>
      <c r="G80" s="489">
        <f t="shared" si="5"/>
        <v>1.0000000000000004</v>
      </c>
      <c r="H80" s="490">
        <f t="shared" si="5"/>
        <v>1.0000000000000002</v>
      </c>
    </row>
    <row r="81" spans="1:68" ht="13.2" x14ac:dyDescent="0.25">
      <c r="B81" s="479"/>
      <c r="C81" s="482"/>
      <c r="D81" s="482"/>
      <c r="E81" s="482"/>
      <c r="F81" s="482"/>
      <c r="G81" s="482"/>
      <c r="H81" s="483"/>
    </row>
    <row r="82" spans="1:68" s="19" customFormat="1" ht="21" x14ac:dyDescent="0.4">
      <c r="B82" s="569" t="s">
        <v>344</v>
      </c>
      <c r="C82" s="570"/>
      <c r="D82" s="570"/>
      <c r="E82" s="570"/>
      <c r="F82" s="570"/>
      <c r="G82" s="570"/>
      <c r="H82" s="571"/>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row>
    <row r="83" spans="1:68" s="23" customFormat="1" ht="15" customHeight="1" x14ac:dyDescent="0.3">
      <c r="A83" s="16"/>
      <c r="B83" s="469" t="s">
        <v>345</v>
      </c>
      <c r="C83" s="491">
        <v>0.08</v>
      </c>
      <c r="D83" s="491">
        <v>0.06</v>
      </c>
      <c r="E83" s="491">
        <v>0.05</v>
      </c>
      <c r="F83" s="491">
        <v>0.05</v>
      </c>
      <c r="G83" s="491">
        <v>0.05</v>
      </c>
      <c r="H83" s="492">
        <v>0.05</v>
      </c>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row>
    <row r="84" spans="1:68" s="75" customFormat="1" ht="13.8" thickBot="1" x14ac:dyDescent="0.3">
      <c r="B84" s="469"/>
      <c r="C84" s="482"/>
      <c r="D84" s="482"/>
      <c r="E84" s="482"/>
      <c r="F84" s="482"/>
      <c r="G84" s="482"/>
      <c r="H84" s="483"/>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row>
    <row r="85" spans="1:68" s="23" customFormat="1" ht="15.6" x14ac:dyDescent="0.3">
      <c r="A85" s="16"/>
      <c r="B85" s="546" t="s">
        <v>346</v>
      </c>
      <c r="C85" s="547"/>
      <c r="D85" s="547"/>
      <c r="E85" s="547"/>
      <c r="F85" s="547"/>
      <c r="G85" s="547"/>
      <c r="H85" s="548"/>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row>
    <row r="86" spans="1:68" s="76" customFormat="1" ht="13.2" x14ac:dyDescent="0.25">
      <c r="B86" s="549" t="s">
        <v>347</v>
      </c>
      <c r="C86" s="550"/>
      <c r="D86" s="550"/>
      <c r="E86" s="550"/>
      <c r="F86" s="550"/>
      <c r="G86" s="550"/>
      <c r="H86" s="551"/>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row>
    <row r="87" spans="1:68" s="23" customFormat="1" ht="15.6" x14ac:dyDescent="0.3">
      <c r="A87" s="16"/>
      <c r="B87" s="549" t="s">
        <v>348</v>
      </c>
      <c r="C87" s="550"/>
      <c r="D87" s="550"/>
      <c r="E87" s="550"/>
      <c r="F87" s="550"/>
      <c r="G87" s="550"/>
      <c r="H87" s="551"/>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row>
    <row r="88" spans="1:68" ht="13.8" thickBot="1" x14ac:dyDescent="0.3">
      <c r="B88" s="552" t="s">
        <v>349</v>
      </c>
      <c r="C88" s="553"/>
      <c r="D88" s="553"/>
      <c r="E88" s="553"/>
      <c r="F88" s="553"/>
      <c r="G88" s="553"/>
      <c r="H88" s="554"/>
    </row>
    <row r="89" spans="1:68" ht="16.2" thickBot="1" x14ac:dyDescent="0.35">
      <c r="B89" s="493"/>
    </row>
    <row r="90" spans="1:68" ht="21.6" thickTop="1" x14ac:dyDescent="0.4">
      <c r="B90" s="558" t="s">
        <v>151</v>
      </c>
      <c r="C90" s="559"/>
      <c r="D90" s="559"/>
      <c r="E90" s="559"/>
      <c r="F90" s="559"/>
      <c r="G90" s="559"/>
      <c r="H90" s="560"/>
    </row>
    <row r="91" spans="1:68" s="62" customFormat="1" ht="17.399999999999999" x14ac:dyDescent="0.3">
      <c r="A91" s="169"/>
      <c r="B91" s="494" t="s">
        <v>351</v>
      </c>
      <c r="C91" s="464"/>
      <c r="D91" s="464"/>
      <c r="E91" s="464"/>
      <c r="F91" s="464"/>
      <c r="G91" s="464"/>
      <c r="H91" s="465"/>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row>
    <row r="92" spans="1:68" s="55" customFormat="1" ht="12.6" customHeight="1" x14ac:dyDescent="0.25">
      <c r="B92" s="466" t="s">
        <v>336</v>
      </c>
      <c r="C92" s="467">
        <v>25000</v>
      </c>
      <c r="D92" s="467">
        <v>35000</v>
      </c>
      <c r="E92" s="467">
        <v>45000</v>
      </c>
      <c r="F92" s="467">
        <v>55000</v>
      </c>
      <c r="G92" s="467">
        <v>85000</v>
      </c>
      <c r="H92" s="468">
        <v>125000</v>
      </c>
    </row>
    <row r="93" spans="1:68" s="76" customFormat="1" ht="13.2" x14ac:dyDescent="0.25">
      <c r="B93" s="469"/>
      <c r="C93" s="470"/>
      <c r="D93" s="470"/>
      <c r="E93" s="470"/>
      <c r="F93" s="470"/>
      <c r="G93" s="470"/>
      <c r="H93" s="471"/>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row>
    <row r="94" spans="1:68" s="23" customFormat="1" ht="15.6" x14ac:dyDescent="0.3">
      <c r="A94" s="16"/>
      <c r="B94" s="472" t="s">
        <v>152</v>
      </c>
      <c r="C94" s="473">
        <v>0.1</v>
      </c>
      <c r="D94" s="473">
        <v>0.1</v>
      </c>
      <c r="E94" s="473">
        <v>0.1</v>
      </c>
      <c r="F94" s="473">
        <v>0.1</v>
      </c>
      <c r="G94" s="473">
        <v>0.1</v>
      </c>
      <c r="H94" s="474">
        <v>0.1</v>
      </c>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row>
    <row r="95" spans="1:68" ht="13.2" x14ac:dyDescent="0.25">
      <c r="B95" s="469"/>
      <c r="C95" s="475"/>
      <c r="D95" s="475"/>
      <c r="E95" s="475"/>
      <c r="F95" s="475"/>
      <c r="G95" s="475"/>
      <c r="H95" s="476"/>
    </row>
    <row r="96" spans="1:68" ht="13.2" x14ac:dyDescent="0.25">
      <c r="B96" s="472" t="s">
        <v>337</v>
      </c>
      <c r="C96" s="477"/>
      <c r="D96" s="477"/>
      <c r="E96" s="477"/>
      <c r="F96" s="477"/>
      <c r="G96" s="477"/>
      <c r="H96" s="478"/>
    </row>
    <row r="97" spans="2:68" ht="13.2" x14ac:dyDescent="0.25">
      <c r="B97" s="479" t="s">
        <v>338</v>
      </c>
      <c r="C97" s="480">
        <f t="shared" ref="C97:H97" si="6">SUM(C96:C96)</f>
        <v>0</v>
      </c>
      <c r="D97" s="480">
        <f t="shared" si="6"/>
        <v>0</v>
      </c>
      <c r="E97" s="480">
        <f t="shared" si="6"/>
        <v>0</v>
      </c>
      <c r="F97" s="480">
        <f t="shared" si="6"/>
        <v>0</v>
      </c>
      <c r="G97" s="480">
        <f t="shared" si="6"/>
        <v>0</v>
      </c>
      <c r="H97" s="481">
        <f t="shared" si="6"/>
        <v>0</v>
      </c>
    </row>
    <row r="98" spans="2:68" ht="13.2" x14ac:dyDescent="0.25">
      <c r="B98" s="469"/>
      <c r="C98" s="482"/>
      <c r="D98" s="482"/>
      <c r="E98" s="482"/>
      <c r="F98" s="482"/>
      <c r="G98" s="482"/>
      <c r="H98" s="483"/>
    </row>
    <row r="99" spans="2:68" ht="13.2" x14ac:dyDescent="0.25">
      <c r="B99" s="555" t="s">
        <v>339</v>
      </c>
      <c r="C99" s="556"/>
      <c r="D99" s="556"/>
      <c r="E99" s="556"/>
      <c r="F99" s="556"/>
      <c r="G99" s="556"/>
      <c r="H99" s="557"/>
    </row>
    <row r="100" spans="2:68" ht="13.2" x14ac:dyDescent="0.25">
      <c r="B100" s="466" t="s">
        <v>340</v>
      </c>
      <c r="C100" s="467">
        <f t="shared" ref="C100:H100" si="7">C92-(C92*C94)-(C92*(SUM(C96:C96)))</f>
        <v>22500</v>
      </c>
      <c r="D100" s="467">
        <f t="shared" si="7"/>
        <v>31500</v>
      </c>
      <c r="E100" s="467">
        <f t="shared" si="7"/>
        <v>40500</v>
      </c>
      <c r="F100" s="467">
        <f t="shared" si="7"/>
        <v>49500</v>
      </c>
      <c r="G100" s="467">
        <f t="shared" si="7"/>
        <v>76500</v>
      </c>
      <c r="H100" s="468">
        <f t="shared" si="7"/>
        <v>112500</v>
      </c>
    </row>
    <row r="101" spans="2:68" s="76" customFormat="1" ht="14.4" customHeight="1" x14ac:dyDescent="0.25">
      <c r="B101" s="484"/>
      <c r="C101" s="485"/>
      <c r="D101" s="485"/>
      <c r="E101" s="485"/>
      <c r="F101" s="485"/>
      <c r="G101" s="485"/>
      <c r="H101" s="486"/>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row>
    <row r="102" spans="2:68" s="76" customFormat="1" ht="14.4" customHeight="1" x14ac:dyDescent="0.25">
      <c r="B102" s="488" t="s">
        <v>153</v>
      </c>
      <c r="C102" s="473">
        <v>0.4</v>
      </c>
      <c r="D102" s="473">
        <v>0.36</v>
      </c>
      <c r="E102" s="473">
        <v>0.34</v>
      </c>
      <c r="F102" s="473">
        <v>0.32</v>
      </c>
      <c r="G102" s="473">
        <v>0.31</v>
      </c>
      <c r="H102" s="474">
        <v>0.3</v>
      </c>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row>
    <row r="103" spans="2:68" ht="13.2" x14ac:dyDescent="0.25">
      <c r="B103" s="487"/>
      <c r="C103" s="475"/>
      <c r="D103" s="475"/>
      <c r="E103" s="475"/>
      <c r="F103" s="475"/>
      <c r="G103" s="475"/>
      <c r="H103" s="476"/>
    </row>
    <row r="104" spans="2:68" ht="13.2" x14ac:dyDescent="0.25">
      <c r="B104" s="487" t="s">
        <v>154</v>
      </c>
      <c r="C104" s="473">
        <v>0.15</v>
      </c>
      <c r="D104" s="473">
        <v>0.14000000000000001</v>
      </c>
      <c r="E104" s="473">
        <v>0.13</v>
      </c>
      <c r="F104" s="473">
        <v>0.12</v>
      </c>
      <c r="G104" s="473">
        <v>0.11</v>
      </c>
      <c r="H104" s="474">
        <v>0.11</v>
      </c>
    </row>
    <row r="105" spans="2:68" ht="13.2" x14ac:dyDescent="0.25">
      <c r="B105" s="487"/>
      <c r="C105" s="473"/>
      <c r="D105" s="473"/>
      <c r="E105" s="473"/>
      <c r="F105" s="473"/>
      <c r="G105" s="473"/>
      <c r="H105" s="474"/>
    </row>
    <row r="106" spans="2:68" ht="13.2" x14ac:dyDescent="0.25">
      <c r="B106" s="487" t="s">
        <v>155</v>
      </c>
      <c r="C106" s="473">
        <v>0.15</v>
      </c>
      <c r="D106" s="473">
        <v>0.14000000000000001</v>
      </c>
      <c r="E106" s="473">
        <v>0.14000000000000001</v>
      </c>
      <c r="F106" s="473">
        <v>0.13</v>
      </c>
      <c r="G106" s="473">
        <v>0.13</v>
      </c>
      <c r="H106" s="474">
        <v>0.13</v>
      </c>
    </row>
    <row r="107" spans="2:68" ht="13.2" x14ac:dyDescent="0.25">
      <c r="B107" s="487"/>
      <c r="C107" s="473"/>
      <c r="D107" s="473"/>
      <c r="E107" s="473"/>
      <c r="F107" s="473"/>
      <c r="G107" s="473"/>
      <c r="H107" s="474"/>
    </row>
    <row r="108" spans="2:68" ht="13.2" x14ac:dyDescent="0.25">
      <c r="B108" s="487" t="s">
        <v>156</v>
      </c>
      <c r="C108" s="473">
        <v>0.05</v>
      </c>
      <c r="D108" s="473">
        <v>0.05</v>
      </c>
      <c r="E108" s="473">
        <v>0.05</v>
      </c>
      <c r="F108" s="473">
        <v>0.05</v>
      </c>
      <c r="G108" s="473">
        <v>0.05</v>
      </c>
      <c r="H108" s="474">
        <v>0.05</v>
      </c>
    </row>
    <row r="109" spans="2:68" ht="13.2" x14ac:dyDescent="0.25">
      <c r="B109" s="487"/>
      <c r="C109" s="473"/>
      <c r="D109" s="473"/>
      <c r="E109" s="473"/>
      <c r="F109" s="473"/>
      <c r="G109" s="473"/>
      <c r="H109" s="474"/>
    </row>
    <row r="110" spans="2:68" ht="13.2" x14ac:dyDescent="0.25">
      <c r="B110" s="488" t="s">
        <v>157</v>
      </c>
      <c r="C110" s="473">
        <v>0.05</v>
      </c>
      <c r="D110" s="473">
        <v>0.05</v>
      </c>
      <c r="E110" s="473">
        <v>0.05</v>
      </c>
      <c r="F110" s="473">
        <v>0.05</v>
      </c>
      <c r="G110" s="473">
        <v>0.05</v>
      </c>
      <c r="H110" s="474">
        <v>0.05</v>
      </c>
    </row>
    <row r="111" spans="2:68" ht="13.2" x14ac:dyDescent="0.25">
      <c r="B111" s="488"/>
      <c r="C111" s="473"/>
      <c r="D111" s="473"/>
      <c r="E111" s="473"/>
      <c r="F111" s="473"/>
      <c r="G111" s="473"/>
      <c r="H111" s="474"/>
    </row>
    <row r="112" spans="2:68" ht="13.2" x14ac:dyDescent="0.25">
      <c r="B112" s="487" t="s">
        <v>158</v>
      </c>
      <c r="C112" s="473">
        <v>0.03</v>
      </c>
      <c r="D112" s="473">
        <v>0.04</v>
      </c>
      <c r="E112" s="473">
        <v>0.04</v>
      </c>
      <c r="F112" s="473">
        <v>0.05</v>
      </c>
      <c r="G112" s="473">
        <v>7.0000000000000007E-2</v>
      </c>
      <c r="H112" s="474">
        <v>7.0000000000000007E-2</v>
      </c>
    </row>
    <row r="113" spans="1:68" ht="13.2" x14ac:dyDescent="0.25">
      <c r="B113" s="487"/>
      <c r="C113" s="473"/>
      <c r="D113" s="473"/>
      <c r="E113" s="473"/>
      <c r="F113" s="473"/>
      <c r="G113" s="473"/>
      <c r="H113" s="474"/>
    </row>
    <row r="114" spans="1:68" ht="13.2" x14ac:dyDescent="0.25">
      <c r="B114" s="487" t="s">
        <v>82</v>
      </c>
      <c r="C114" s="473">
        <v>0.04</v>
      </c>
      <c r="D114" s="473">
        <v>0.04</v>
      </c>
      <c r="E114" s="473">
        <v>0.05</v>
      </c>
      <c r="F114" s="473">
        <v>0.06</v>
      </c>
      <c r="G114" s="473">
        <v>0.06</v>
      </c>
      <c r="H114" s="474">
        <v>7.0000000000000007E-2</v>
      </c>
    </row>
    <row r="115" spans="1:68" ht="13.2" x14ac:dyDescent="0.25">
      <c r="B115" s="469"/>
      <c r="C115" s="473"/>
      <c r="D115" s="473"/>
      <c r="E115" s="473"/>
      <c r="F115" s="473"/>
      <c r="G115" s="473"/>
      <c r="H115" s="474"/>
    </row>
    <row r="116" spans="1:68" ht="13.2" x14ac:dyDescent="0.25">
      <c r="B116" s="469" t="s">
        <v>159</v>
      </c>
      <c r="C116" s="473">
        <v>0.04</v>
      </c>
      <c r="D116" s="473">
        <v>0.04</v>
      </c>
      <c r="E116" s="473">
        <v>0.04</v>
      </c>
      <c r="F116" s="473">
        <v>0.05</v>
      </c>
      <c r="G116" s="473">
        <v>0.05</v>
      </c>
      <c r="H116" s="474">
        <v>0.05</v>
      </c>
    </row>
    <row r="117" spans="1:68" s="45" customFormat="1" ht="28.5" customHeight="1" x14ac:dyDescent="0.25">
      <c r="B117" s="469"/>
      <c r="C117" s="473"/>
      <c r="D117" s="473"/>
      <c r="E117" s="473"/>
      <c r="F117" s="473"/>
      <c r="G117" s="473"/>
      <c r="H117" s="474"/>
    </row>
    <row r="118" spans="1:68" ht="13.2" x14ac:dyDescent="0.25">
      <c r="B118" s="469" t="s">
        <v>341</v>
      </c>
      <c r="C118" s="473">
        <v>0.06</v>
      </c>
      <c r="D118" s="473">
        <v>0.06</v>
      </c>
      <c r="E118" s="473">
        <v>0.06</v>
      </c>
      <c r="F118" s="473">
        <v>0.06</v>
      </c>
      <c r="G118" s="473">
        <v>0.05</v>
      </c>
      <c r="H118" s="474">
        <v>0.05</v>
      </c>
    </row>
    <row r="119" spans="1:68" ht="21.75" customHeight="1" x14ac:dyDescent="0.25">
      <c r="B119" s="469"/>
      <c r="C119" s="473"/>
      <c r="D119" s="473"/>
      <c r="E119" s="473"/>
      <c r="F119" s="473"/>
      <c r="G119" s="473"/>
      <c r="H119" s="474"/>
    </row>
    <row r="120" spans="1:68" ht="26.25" customHeight="1" x14ac:dyDescent="0.25">
      <c r="B120" s="469" t="s">
        <v>160</v>
      </c>
      <c r="C120" s="473">
        <v>0.03</v>
      </c>
      <c r="D120" s="473">
        <v>0.04</v>
      </c>
      <c r="E120" s="473">
        <v>0.05</v>
      </c>
      <c r="F120" s="473">
        <v>0.06</v>
      </c>
      <c r="G120" s="473">
        <v>7.0000000000000007E-2</v>
      </c>
      <c r="H120" s="474">
        <v>7.0000000000000007E-2</v>
      </c>
    </row>
    <row r="121" spans="1:68" ht="13.2" x14ac:dyDescent="0.25">
      <c r="B121" s="469"/>
      <c r="C121" s="473"/>
      <c r="D121" s="473"/>
      <c r="E121" s="473"/>
      <c r="F121" s="473"/>
      <c r="G121" s="473"/>
      <c r="H121" s="474"/>
    </row>
    <row r="122" spans="1:68" s="19" customFormat="1" ht="21" x14ac:dyDescent="0.4">
      <c r="B122" s="469" t="s">
        <v>342</v>
      </c>
      <c r="C122" s="473">
        <v>0</v>
      </c>
      <c r="D122" s="473">
        <v>0.04</v>
      </c>
      <c r="E122" s="473">
        <v>0.05</v>
      </c>
      <c r="F122" s="473">
        <v>0.05</v>
      </c>
      <c r="G122" s="473">
        <v>0.05</v>
      </c>
      <c r="H122" s="474">
        <v>0.05</v>
      </c>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row>
    <row r="123" spans="1:68" s="23" customFormat="1" ht="15" customHeight="1" x14ac:dyDescent="0.3">
      <c r="A123" s="16"/>
      <c r="B123" s="479" t="s">
        <v>343</v>
      </c>
      <c r="C123" s="489">
        <f t="shared" ref="C123:H123" si="8">SUM(C102:C122)</f>
        <v>1.0000000000000002</v>
      </c>
      <c r="D123" s="489">
        <f t="shared" si="8"/>
        <v>1.0000000000000002</v>
      </c>
      <c r="E123" s="489">
        <f t="shared" si="8"/>
        <v>1.0000000000000004</v>
      </c>
      <c r="F123" s="489">
        <f t="shared" si="8"/>
        <v>1.0000000000000004</v>
      </c>
      <c r="G123" s="489">
        <f t="shared" si="8"/>
        <v>1.0000000000000004</v>
      </c>
      <c r="H123" s="490">
        <f t="shared" si="8"/>
        <v>1.0000000000000004</v>
      </c>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c r="BM123" s="22"/>
      <c r="BN123" s="22"/>
      <c r="BO123" s="22"/>
      <c r="BP123" s="22"/>
    </row>
    <row r="124" spans="1:68" s="75" customFormat="1" ht="13.2" x14ac:dyDescent="0.25">
      <c r="B124" s="479"/>
      <c r="C124" s="482"/>
      <c r="D124" s="482"/>
      <c r="E124" s="482"/>
      <c r="F124" s="482"/>
      <c r="G124" s="482"/>
      <c r="H124" s="483"/>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row>
    <row r="125" spans="1:68" s="23" customFormat="1" ht="15.6" x14ac:dyDescent="0.3">
      <c r="A125" s="16"/>
      <c r="B125" s="569" t="s">
        <v>344</v>
      </c>
      <c r="C125" s="570"/>
      <c r="D125" s="570"/>
      <c r="E125" s="570"/>
      <c r="F125" s="570"/>
      <c r="G125" s="570"/>
      <c r="H125" s="571"/>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row>
    <row r="126" spans="1:68" s="76" customFormat="1" ht="13.2" x14ac:dyDescent="0.25">
      <c r="B126" s="469" t="s">
        <v>352</v>
      </c>
      <c r="C126" s="491">
        <v>0</v>
      </c>
      <c r="D126" s="491">
        <v>0</v>
      </c>
      <c r="E126" s="491">
        <v>0</v>
      </c>
      <c r="F126" s="491">
        <v>0</v>
      </c>
      <c r="G126" s="491">
        <v>0</v>
      </c>
      <c r="H126" s="492">
        <v>0</v>
      </c>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row>
    <row r="127" spans="1:68" s="23" customFormat="1" ht="16.2" thickBot="1" x14ac:dyDescent="0.35">
      <c r="A127" s="16"/>
      <c r="B127" s="469"/>
      <c r="C127" s="482"/>
      <c r="D127" s="482"/>
      <c r="E127" s="482"/>
      <c r="F127" s="482"/>
      <c r="G127" s="482"/>
      <c r="H127" s="483"/>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row>
    <row r="128" spans="1:68" ht="13.2" x14ac:dyDescent="0.25">
      <c r="B128" s="546" t="s">
        <v>346</v>
      </c>
      <c r="C128" s="547"/>
      <c r="D128" s="547"/>
      <c r="E128" s="547"/>
      <c r="F128" s="547"/>
      <c r="G128" s="547"/>
      <c r="H128" s="548"/>
    </row>
    <row r="129" spans="1:68" ht="13.2" x14ac:dyDescent="0.25">
      <c r="B129" s="549" t="s">
        <v>353</v>
      </c>
      <c r="C129" s="550"/>
      <c r="D129" s="550"/>
      <c r="E129" s="550"/>
      <c r="F129" s="550"/>
      <c r="G129" s="550"/>
      <c r="H129" s="551"/>
    </row>
    <row r="130" spans="1:68" ht="13.2" x14ac:dyDescent="0.25">
      <c r="B130" s="549" t="s">
        <v>348</v>
      </c>
      <c r="C130" s="550"/>
      <c r="D130" s="550"/>
      <c r="E130" s="550"/>
      <c r="F130" s="550"/>
      <c r="G130" s="550"/>
      <c r="H130" s="551"/>
    </row>
    <row r="131" spans="1:68" s="62" customFormat="1" ht="18" thickBot="1" x14ac:dyDescent="0.35">
      <c r="A131" s="169"/>
      <c r="B131" s="552" t="s">
        <v>349</v>
      </c>
      <c r="C131" s="553"/>
      <c r="D131" s="553"/>
      <c r="E131" s="553"/>
      <c r="F131" s="553"/>
      <c r="G131" s="553"/>
      <c r="H131" s="554"/>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row>
    <row r="132" spans="1:68" s="55" customFormat="1" ht="12.6" customHeight="1" thickBot="1" x14ac:dyDescent="0.35">
      <c r="B132" s="493"/>
      <c r="C132" s="341"/>
      <c r="D132" s="341"/>
      <c r="E132" s="341"/>
      <c r="F132" s="341"/>
      <c r="G132" s="341"/>
      <c r="H132" s="341"/>
    </row>
    <row r="133" spans="1:68" s="76" customFormat="1" ht="21.6" thickTop="1" x14ac:dyDescent="0.4">
      <c r="B133" s="558" t="s">
        <v>161</v>
      </c>
      <c r="C133" s="559"/>
      <c r="D133" s="559"/>
      <c r="E133" s="559"/>
      <c r="F133" s="559"/>
      <c r="G133" s="559"/>
      <c r="H133" s="560"/>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row>
    <row r="134" spans="1:68" s="23" customFormat="1" ht="15.6" x14ac:dyDescent="0.3">
      <c r="A134" s="16"/>
      <c r="B134" s="494" t="s">
        <v>354</v>
      </c>
      <c r="C134" s="464"/>
      <c r="D134" s="464"/>
      <c r="E134" s="464"/>
      <c r="F134" s="464"/>
      <c r="G134" s="464"/>
      <c r="H134" s="465"/>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c r="BM134" s="22"/>
      <c r="BN134" s="22"/>
      <c r="BO134" s="22"/>
      <c r="BP134" s="22"/>
    </row>
    <row r="135" spans="1:68" ht="13.2" x14ac:dyDescent="0.25">
      <c r="B135" s="466" t="s">
        <v>336</v>
      </c>
      <c r="C135" s="467">
        <v>25000</v>
      </c>
      <c r="D135" s="467">
        <v>35000</v>
      </c>
      <c r="E135" s="467">
        <v>45000</v>
      </c>
      <c r="F135" s="467">
        <v>55000</v>
      </c>
      <c r="G135" s="467">
        <v>85000</v>
      </c>
      <c r="H135" s="468">
        <v>125000</v>
      </c>
    </row>
    <row r="136" spans="1:68" ht="13.2" x14ac:dyDescent="0.25">
      <c r="B136" s="469"/>
      <c r="C136" s="470"/>
      <c r="D136" s="470"/>
      <c r="E136" s="470"/>
      <c r="F136" s="470"/>
      <c r="G136" s="470"/>
      <c r="H136" s="471"/>
    </row>
    <row r="137" spans="1:68" ht="13.2" x14ac:dyDescent="0.25">
      <c r="B137" s="472" t="s">
        <v>152</v>
      </c>
      <c r="C137" s="473">
        <v>0.1</v>
      </c>
      <c r="D137" s="473">
        <v>0.1</v>
      </c>
      <c r="E137" s="473">
        <v>0.1</v>
      </c>
      <c r="F137" s="473">
        <v>0.1</v>
      </c>
      <c r="G137" s="473">
        <v>0.1</v>
      </c>
      <c r="H137" s="474">
        <v>0.1</v>
      </c>
    </row>
    <row r="138" spans="1:68" ht="13.2" x14ac:dyDescent="0.25">
      <c r="B138" s="469"/>
      <c r="C138" s="475"/>
      <c r="D138" s="475"/>
      <c r="E138" s="475"/>
      <c r="F138" s="475"/>
      <c r="G138" s="475"/>
      <c r="H138" s="476"/>
    </row>
    <row r="139" spans="1:68" ht="13.2" x14ac:dyDescent="0.25">
      <c r="B139" s="472" t="s">
        <v>337</v>
      </c>
      <c r="C139" s="477"/>
      <c r="D139" s="477"/>
      <c r="E139" s="477"/>
      <c r="F139" s="477"/>
      <c r="G139" s="477"/>
      <c r="H139" s="478"/>
    </row>
    <row r="140" spans="1:68" ht="13.2" x14ac:dyDescent="0.25">
      <c r="B140" s="479" t="s">
        <v>338</v>
      </c>
      <c r="C140" s="480">
        <f t="shared" ref="C140:H140" si="9">SUM(C139:C139)</f>
        <v>0</v>
      </c>
      <c r="D140" s="480">
        <f t="shared" si="9"/>
        <v>0</v>
      </c>
      <c r="E140" s="480">
        <f t="shared" si="9"/>
        <v>0</v>
      </c>
      <c r="F140" s="480">
        <f t="shared" si="9"/>
        <v>0</v>
      </c>
      <c r="G140" s="480">
        <f t="shared" si="9"/>
        <v>0</v>
      </c>
      <c r="H140" s="481">
        <f t="shared" si="9"/>
        <v>0</v>
      </c>
    </row>
    <row r="141" spans="1:68" s="76" customFormat="1" ht="14.4" customHeight="1" x14ac:dyDescent="0.25">
      <c r="B141" s="469"/>
      <c r="C141" s="482"/>
      <c r="D141" s="482"/>
      <c r="E141" s="482"/>
      <c r="F141" s="482"/>
      <c r="G141" s="482"/>
      <c r="H141" s="483"/>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row>
    <row r="142" spans="1:68" s="76" customFormat="1" ht="14.4" customHeight="1" x14ac:dyDescent="0.25">
      <c r="B142" s="555" t="s">
        <v>339</v>
      </c>
      <c r="C142" s="556"/>
      <c r="D142" s="556"/>
      <c r="E142" s="556"/>
      <c r="F142" s="556"/>
      <c r="G142" s="556"/>
      <c r="H142" s="557"/>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row>
    <row r="143" spans="1:68" ht="13.2" x14ac:dyDescent="0.25">
      <c r="B143" s="466" t="s">
        <v>340</v>
      </c>
      <c r="C143" s="467">
        <f t="shared" ref="C143:H143" si="10">C135-(C135*C137)-(C135*(SUM(C139:C139)))</f>
        <v>22500</v>
      </c>
      <c r="D143" s="467">
        <f t="shared" si="10"/>
        <v>31500</v>
      </c>
      <c r="E143" s="467">
        <f t="shared" si="10"/>
        <v>40500</v>
      </c>
      <c r="F143" s="467">
        <f t="shared" si="10"/>
        <v>49500</v>
      </c>
      <c r="G143" s="467">
        <f t="shared" si="10"/>
        <v>76500</v>
      </c>
      <c r="H143" s="468">
        <f t="shared" si="10"/>
        <v>112500</v>
      </c>
    </row>
    <row r="144" spans="1:68" ht="13.2" x14ac:dyDescent="0.25">
      <c r="B144" s="484"/>
      <c r="C144" s="485"/>
      <c r="D144" s="485"/>
      <c r="E144" s="485"/>
      <c r="F144" s="485"/>
      <c r="G144" s="485"/>
      <c r="H144" s="486"/>
    </row>
    <row r="145" spans="1:68" ht="13.2" x14ac:dyDescent="0.25">
      <c r="B145" s="488" t="s">
        <v>153</v>
      </c>
      <c r="C145" s="473">
        <v>0.4</v>
      </c>
      <c r="D145" s="473">
        <v>0.39</v>
      </c>
      <c r="E145" s="473">
        <v>0.39</v>
      </c>
      <c r="F145" s="473">
        <v>0.36</v>
      </c>
      <c r="G145" s="473">
        <v>0.34</v>
      </c>
      <c r="H145" s="474">
        <v>0.3</v>
      </c>
    </row>
    <row r="146" spans="1:68" ht="13.2" x14ac:dyDescent="0.25">
      <c r="B146" s="487"/>
      <c r="C146" s="475"/>
      <c r="D146" s="475"/>
      <c r="E146" s="475"/>
      <c r="F146" s="475"/>
      <c r="G146" s="475"/>
      <c r="H146" s="476"/>
    </row>
    <row r="147" spans="1:68" ht="13.2" x14ac:dyDescent="0.25">
      <c r="B147" s="487" t="s">
        <v>154</v>
      </c>
      <c r="C147" s="473">
        <v>0.15</v>
      </c>
      <c r="D147" s="473">
        <v>0.14000000000000001</v>
      </c>
      <c r="E147" s="473">
        <v>0.14000000000000001</v>
      </c>
      <c r="F147" s="473">
        <v>0.13</v>
      </c>
      <c r="G147" s="473">
        <v>0.13</v>
      </c>
      <c r="H147" s="474">
        <v>0.12</v>
      </c>
    </row>
    <row r="148" spans="1:68" ht="13.2" x14ac:dyDescent="0.25">
      <c r="B148" s="487"/>
      <c r="C148" s="473"/>
      <c r="D148" s="473"/>
      <c r="E148" s="473"/>
      <c r="F148" s="473"/>
      <c r="G148" s="473"/>
      <c r="H148" s="474"/>
    </row>
    <row r="149" spans="1:68" ht="13.2" x14ac:dyDescent="0.25">
      <c r="B149" s="487" t="s">
        <v>155</v>
      </c>
      <c r="C149" s="473">
        <v>0.15</v>
      </c>
      <c r="D149" s="473">
        <v>0.14000000000000001</v>
      </c>
      <c r="E149" s="473">
        <v>0.14000000000000001</v>
      </c>
      <c r="F149" s="473">
        <v>0.13</v>
      </c>
      <c r="G149" s="473">
        <v>0.13</v>
      </c>
      <c r="H149" s="474">
        <v>0.12</v>
      </c>
    </row>
    <row r="150" spans="1:68" ht="13.2" x14ac:dyDescent="0.25">
      <c r="B150" s="487"/>
      <c r="C150" s="473"/>
      <c r="D150" s="473"/>
      <c r="E150" s="473"/>
      <c r="F150" s="473"/>
      <c r="G150" s="473"/>
      <c r="H150" s="474"/>
    </row>
    <row r="151" spans="1:68" ht="13.2" x14ac:dyDescent="0.25">
      <c r="B151" s="487" t="s">
        <v>156</v>
      </c>
      <c r="C151" s="473">
        <v>0.03</v>
      </c>
      <c r="D151" s="473">
        <v>0.03</v>
      </c>
      <c r="E151" s="473">
        <v>0.04</v>
      </c>
      <c r="F151" s="473">
        <v>0.04</v>
      </c>
      <c r="G151" s="473">
        <v>0.05</v>
      </c>
      <c r="H151" s="474">
        <v>0.05</v>
      </c>
    </row>
    <row r="152" spans="1:68" ht="13.2" x14ac:dyDescent="0.25">
      <c r="B152" s="487"/>
      <c r="C152" s="473"/>
      <c r="D152" s="473"/>
      <c r="E152" s="473"/>
      <c r="F152" s="473"/>
      <c r="G152" s="473"/>
      <c r="H152" s="474"/>
    </row>
    <row r="153" spans="1:68" ht="13.2" x14ac:dyDescent="0.25">
      <c r="B153" s="488" t="s">
        <v>157</v>
      </c>
      <c r="C153" s="473">
        <v>0.05</v>
      </c>
      <c r="D153" s="473">
        <v>0.05</v>
      </c>
      <c r="E153" s="473">
        <v>0.05</v>
      </c>
      <c r="F153" s="473">
        <v>0.05</v>
      </c>
      <c r="G153" s="473">
        <v>0.05</v>
      </c>
      <c r="H153" s="474">
        <v>0.05</v>
      </c>
    </row>
    <row r="154" spans="1:68" ht="13.2" x14ac:dyDescent="0.25">
      <c r="B154" s="488"/>
      <c r="C154" s="473"/>
      <c r="D154" s="473"/>
      <c r="E154" s="473"/>
      <c r="F154" s="473"/>
      <c r="G154" s="473"/>
      <c r="H154" s="474"/>
    </row>
    <row r="155" spans="1:68" ht="13.2" x14ac:dyDescent="0.25">
      <c r="B155" s="487" t="s">
        <v>158</v>
      </c>
      <c r="C155" s="473">
        <v>0.03</v>
      </c>
      <c r="D155" s="473">
        <v>0.04</v>
      </c>
      <c r="E155" s="473">
        <v>0.04</v>
      </c>
      <c r="F155" s="473">
        <v>0.06</v>
      </c>
      <c r="G155" s="473">
        <v>0.06</v>
      </c>
      <c r="H155" s="474">
        <v>0.06</v>
      </c>
    </row>
    <row r="156" spans="1:68" s="119" customFormat="1" ht="13.8" thickBot="1" x14ac:dyDescent="0.3">
      <c r="A156"/>
      <c r="B156" s="487"/>
      <c r="C156" s="473"/>
      <c r="D156" s="473"/>
      <c r="E156" s="473"/>
      <c r="F156" s="473"/>
      <c r="G156" s="473"/>
      <c r="H156" s="474"/>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118"/>
      <c r="AI156" s="118"/>
      <c r="AJ156" s="118"/>
      <c r="AK156" s="118"/>
      <c r="AL156" s="118"/>
      <c r="AM156" s="118"/>
      <c r="AN156" s="118"/>
      <c r="AO156" s="118"/>
      <c r="AP156" s="118"/>
      <c r="AQ156" s="118"/>
      <c r="AR156" s="118"/>
      <c r="AS156" s="118"/>
      <c r="AT156" s="118"/>
      <c r="AU156" s="118"/>
      <c r="AV156" s="118"/>
      <c r="AW156" s="118"/>
      <c r="AX156" s="118"/>
      <c r="AY156" s="118"/>
      <c r="AZ156" s="118"/>
      <c r="BA156" s="118"/>
      <c r="BB156" s="118"/>
      <c r="BC156" s="118"/>
      <c r="BD156" s="118"/>
      <c r="BE156" s="118"/>
      <c r="BF156" s="118"/>
      <c r="BG156" s="118"/>
      <c r="BH156" s="118"/>
      <c r="BI156" s="118"/>
      <c r="BJ156" s="118"/>
      <c r="BK156" s="118"/>
      <c r="BL156" s="118"/>
      <c r="BM156" s="118"/>
      <c r="BN156" s="118"/>
      <c r="BO156" s="118"/>
      <c r="BP156" s="118"/>
    </row>
    <row r="157" spans="1:68" s="45" customFormat="1" ht="28.5" customHeight="1" thickTop="1" x14ac:dyDescent="0.25">
      <c r="B157" s="487" t="s">
        <v>82</v>
      </c>
      <c r="C157" s="473">
        <v>0.05</v>
      </c>
      <c r="D157" s="473">
        <v>0.05</v>
      </c>
      <c r="E157" s="473">
        <v>0.05</v>
      </c>
      <c r="F157" s="473">
        <v>0.06</v>
      </c>
      <c r="G157" s="473">
        <v>7.0000000000000007E-2</v>
      </c>
      <c r="H157" s="474">
        <v>7.0000000000000007E-2</v>
      </c>
    </row>
    <row r="158" spans="1:68" ht="13.2" x14ac:dyDescent="0.25">
      <c r="B158" s="469"/>
      <c r="C158" s="473"/>
      <c r="D158" s="473"/>
      <c r="E158" s="473"/>
      <c r="F158" s="473"/>
      <c r="G158" s="473"/>
      <c r="H158" s="474"/>
    </row>
    <row r="159" spans="1:68" ht="21.75" customHeight="1" x14ac:dyDescent="0.25">
      <c r="B159" s="469" t="s">
        <v>159</v>
      </c>
      <c r="C159" s="473">
        <v>0.05</v>
      </c>
      <c r="D159" s="473">
        <v>0.05</v>
      </c>
      <c r="E159" s="473">
        <v>0.05</v>
      </c>
      <c r="F159" s="473">
        <v>0.05</v>
      </c>
      <c r="G159" s="473">
        <v>0.05</v>
      </c>
      <c r="H159" s="474">
        <v>0.05</v>
      </c>
    </row>
    <row r="160" spans="1:68" ht="26.25" customHeight="1" x14ac:dyDescent="0.25">
      <c r="B160" s="469"/>
      <c r="C160" s="473"/>
      <c r="D160" s="473"/>
      <c r="E160" s="473"/>
      <c r="F160" s="473"/>
      <c r="G160" s="473"/>
      <c r="H160" s="474"/>
    </row>
    <row r="161" spans="1:68" s="45" customFormat="1" ht="13.2" x14ac:dyDescent="0.25">
      <c r="B161" s="469" t="s">
        <v>341</v>
      </c>
      <c r="C161" s="473">
        <v>0.06</v>
      </c>
      <c r="D161" s="473">
        <v>7.0000000000000007E-2</v>
      </c>
      <c r="E161" s="473">
        <v>0.06</v>
      </c>
      <c r="F161" s="473">
        <v>0.06</v>
      </c>
      <c r="G161" s="473">
        <v>0.06</v>
      </c>
      <c r="H161" s="474">
        <v>0.06</v>
      </c>
    </row>
    <row r="162" spans="1:68" s="19" customFormat="1" ht="21" x14ac:dyDescent="0.4">
      <c r="B162" s="469"/>
      <c r="C162" s="473"/>
      <c r="D162" s="473"/>
      <c r="E162" s="473"/>
      <c r="F162" s="473"/>
      <c r="G162" s="473"/>
      <c r="H162" s="474"/>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row>
    <row r="163" spans="1:68" s="23" customFormat="1" ht="15" customHeight="1" x14ac:dyDescent="0.3">
      <c r="A163" s="16"/>
      <c r="B163" s="469" t="s">
        <v>160</v>
      </c>
      <c r="C163" s="473">
        <v>0.03</v>
      </c>
      <c r="D163" s="473">
        <v>0.04</v>
      </c>
      <c r="E163" s="473">
        <v>0.04</v>
      </c>
      <c r="F163" s="473">
        <v>0.06</v>
      </c>
      <c r="G163" s="473">
        <v>0.06</v>
      </c>
      <c r="H163" s="474">
        <v>0.06</v>
      </c>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c r="BM163" s="22"/>
      <c r="BN163" s="22"/>
      <c r="BO163" s="22"/>
      <c r="BP163" s="22"/>
    </row>
    <row r="164" spans="1:68" s="75" customFormat="1" ht="13.2" x14ac:dyDescent="0.25">
      <c r="B164" s="469"/>
      <c r="C164" s="473"/>
      <c r="D164" s="473"/>
      <c r="E164" s="473"/>
      <c r="F164" s="473"/>
      <c r="G164" s="473"/>
      <c r="H164" s="47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24"/>
      <c r="BJ164" s="24"/>
      <c r="BK164" s="24"/>
      <c r="BL164" s="24"/>
      <c r="BM164" s="24"/>
      <c r="BN164" s="24"/>
      <c r="BO164" s="24"/>
      <c r="BP164" s="24"/>
    </row>
    <row r="165" spans="1:68" s="23" customFormat="1" ht="15.6" x14ac:dyDescent="0.3">
      <c r="A165" s="16"/>
      <c r="B165" s="469" t="s">
        <v>342</v>
      </c>
      <c r="C165" s="473">
        <v>0</v>
      </c>
      <c r="D165" s="473">
        <v>0</v>
      </c>
      <c r="E165" s="473">
        <v>0</v>
      </c>
      <c r="F165" s="473">
        <v>0</v>
      </c>
      <c r="G165" s="473">
        <v>0</v>
      </c>
      <c r="H165" s="474">
        <v>0.06</v>
      </c>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c r="BM165" s="22"/>
      <c r="BN165" s="22"/>
      <c r="BO165" s="22"/>
      <c r="BP165" s="22"/>
    </row>
    <row r="166" spans="1:68" s="76" customFormat="1" ht="13.2" x14ac:dyDescent="0.25">
      <c r="B166" s="479" t="s">
        <v>343</v>
      </c>
      <c r="C166" s="489">
        <f t="shared" ref="C166:H166" si="11">SUM(C145:C165)</f>
        <v>1.0000000000000002</v>
      </c>
      <c r="D166" s="489">
        <f t="shared" si="11"/>
        <v>1.0000000000000002</v>
      </c>
      <c r="E166" s="489">
        <f t="shared" si="11"/>
        <v>1.0000000000000002</v>
      </c>
      <c r="F166" s="489">
        <f t="shared" si="11"/>
        <v>1.0000000000000002</v>
      </c>
      <c r="G166" s="489">
        <f t="shared" si="11"/>
        <v>1.0000000000000004</v>
      </c>
      <c r="H166" s="490">
        <f t="shared" si="11"/>
        <v>1.0000000000000004</v>
      </c>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5"/>
      <c r="BP166" s="35"/>
    </row>
    <row r="167" spans="1:68" s="23" customFormat="1" ht="15.6" x14ac:dyDescent="0.3">
      <c r="A167" s="16"/>
      <c r="B167" s="479"/>
      <c r="C167" s="482"/>
      <c r="D167" s="482"/>
      <c r="E167" s="482"/>
      <c r="F167" s="482"/>
      <c r="G167" s="482"/>
      <c r="H167" s="483"/>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c r="BM167" s="22"/>
      <c r="BN167" s="22"/>
      <c r="BO167" s="22"/>
      <c r="BP167" s="22"/>
    </row>
    <row r="168" spans="1:68" ht="13.2" x14ac:dyDescent="0.25">
      <c r="B168" s="569" t="s">
        <v>344</v>
      </c>
      <c r="C168" s="570"/>
      <c r="D168" s="570"/>
      <c r="E168" s="570"/>
      <c r="F168" s="570"/>
      <c r="G168" s="570"/>
      <c r="H168" s="571"/>
    </row>
    <row r="169" spans="1:68" ht="13.2" x14ac:dyDescent="0.25">
      <c r="B169" s="469" t="s">
        <v>345</v>
      </c>
      <c r="C169" s="491">
        <v>0.06</v>
      </c>
      <c r="D169" s="491">
        <v>0.06</v>
      </c>
      <c r="E169" s="491">
        <v>0.05</v>
      </c>
      <c r="F169" s="491">
        <v>0.05</v>
      </c>
      <c r="G169" s="491">
        <v>0.04</v>
      </c>
      <c r="H169" s="492">
        <v>0.04</v>
      </c>
    </row>
    <row r="170" spans="1:68" ht="13.8" thickBot="1" x14ac:dyDescent="0.3">
      <c r="B170" s="469"/>
      <c r="C170" s="482"/>
      <c r="D170" s="482"/>
      <c r="E170" s="482"/>
      <c r="F170" s="482"/>
      <c r="G170" s="482"/>
      <c r="H170" s="483"/>
    </row>
    <row r="171" spans="1:68" s="62" customFormat="1" ht="17.399999999999999" x14ac:dyDescent="0.3">
      <c r="A171" s="169"/>
      <c r="B171" s="546" t="s">
        <v>346</v>
      </c>
      <c r="C171" s="547"/>
      <c r="D171" s="547"/>
      <c r="E171" s="547"/>
      <c r="F171" s="547"/>
      <c r="G171" s="547"/>
      <c r="H171" s="5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row>
    <row r="172" spans="1:68" s="55" customFormat="1" ht="12.6" customHeight="1" x14ac:dyDescent="0.25">
      <c r="B172" s="549" t="s">
        <v>347</v>
      </c>
      <c r="C172" s="550"/>
      <c r="D172" s="550"/>
      <c r="E172" s="550"/>
      <c r="F172" s="550"/>
      <c r="G172" s="550"/>
      <c r="H172" s="551"/>
    </row>
    <row r="173" spans="1:68" s="76" customFormat="1" ht="13.2" x14ac:dyDescent="0.25">
      <c r="B173" s="549" t="s">
        <v>348</v>
      </c>
      <c r="C173" s="550"/>
      <c r="D173" s="550"/>
      <c r="E173" s="550"/>
      <c r="F173" s="550"/>
      <c r="G173" s="550"/>
      <c r="H173" s="551"/>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5"/>
      <c r="BP173" s="35"/>
    </row>
    <row r="174" spans="1:68" s="23" customFormat="1" ht="16.2" thickBot="1" x14ac:dyDescent="0.35">
      <c r="A174" s="16"/>
      <c r="B174" s="552" t="s">
        <v>349</v>
      </c>
      <c r="C174" s="553"/>
      <c r="D174" s="553"/>
      <c r="E174" s="553"/>
      <c r="F174" s="553"/>
      <c r="G174" s="553"/>
      <c r="H174" s="554"/>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row>
    <row r="175" spans="1:68" ht="16.2" thickBot="1" x14ac:dyDescent="0.35">
      <c r="B175" s="497"/>
      <c r="C175" s="347"/>
      <c r="D175" s="347"/>
      <c r="E175" s="347"/>
      <c r="F175" s="347"/>
      <c r="G175" s="347"/>
      <c r="H175" s="347"/>
    </row>
    <row r="176" spans="1:68" ht="21.6" thickTop="1" x14ac:dyDescent="0.4">
      <c r="B176" s="558" t="s">
        <v>161</v>
      </c>
      <c r="C176" s="559"/>
      <c r="D176" s="559"/>
      <c r="E176" s="559"/>
      <c r="F176" s="559"/>
      <c r="G176" s="559"/>
      <c r="H176" s="560"/>
    </row>
    <row r="177" spans="2:68" ht="13.2" x14ac:dyDescent="0.25">
      <c r="B177" s="494" t="s">
        <v>355</v>
      </c>
      <c r="C177" s="498"/>
      <c r="D177" s="499"/>
      <c r="E177" s="464"/>
      <c r="F177" s="499"/>
      <c r="G177" s="464"/>
      <c r="H177" s="465"/>
    </row>
    <row r="178" spans="2:68" ht="13.2" x14ac:dyDescent="0.25">
      <c r="B178" s="466" t="s">
        <v>336</v>
      </c>
      <c r="C178" s="467">
        <v>25000</v>
      </c>
      <c r="D178" s="467">
        <v>35000</v>
      </c>
      <c r="E178" s="467">
        <v>45000</v>
      </c>
      <c r="F178" s="467">
        <v>55000</v>
      </c>
      <c r="G178" s="467">
        <v>85000</v>
      </c>
      <c r="H178" s="468">
        <v>125000</v>
      </c>
    </row>
    <row r="179" spans="2:68" ht="13.2" x14ac:dyDescent="0.25">
      <c r="B179" s="469"/>
      <c r="C179" s="470"/>
      <c r="D179" s="470"/>
      <c r="E179" s="470"/>
      <c r="F179" s="470"/>
      <c r="G179" s="470"/>
      <c r="H179" s="471"/>
    </row>
    <row r="180" spans="2:68" ht="13.2" x14ac:dyDescent="0.25">
      <c r="B180" s="472" t="s">
        <v>152</v>
      </c>
      <c r="C180" s="473">
        <v>0.1</v>
      </c>
      <c r="D180" s="473">
        <v>0.1</v>
      </c>
      <c r="E180" s="473">
        <v>0.1</v>
      </c>
      <c r="F180" s="473">
        <v>0.1</v>
      </c>
      <c r="G180" s="473">
        <v>0.1</v>
      </c>
      <c r="H180" s="474">
        <v>0.1</v>
      </c>
    </row>
    <row r="181" spans="2:68" s="76" customFormat="1" ht="14.4" customHeight="1" x14ac:dyDescent="0.25">
      <c r="B181" s="469"/>
      <c r="C181" s="475"/>
      <c r="D181" s="475"/>
      <c r="E181" s="475"/>
      <c r="F181" s="475"/>
      <c r="G181" s="475"/>
      <c r="H181" s="476"/>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row>
    <row r="182" spans="2:68" s="76" customFormat="1" ht="14.4" customHeight="1" x14ac:dyDescent="0.25">
      <c r="B182" s="472" t="s">
        <v>356</v>
      </c>
      <c r="C182" s="477"/>
      <c r="D182" s="477"/>
      <c r="E182" s="477"/>
      <c r="F182" s="477"/>
      <c r="G182" s="477"/>
      <c r="H182" s="478"/>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row>
    <row r="183" spans="2:68" ht="13.2" x14ac:dyDescent="0.25">
      <c r="B183" s="479" t="s">
        <v>338</v>
      </c>
      <c r="C183" s="480">
        <f t="shared" ref="C183:H183" si="12">SUM(C182:C182)</f>
        <v>0</v>
      </c>
      <c r="D183" s="480">
        <f t="shared" si="12"/>
        <v>0</v>
      </c>
      <c r="E183" s="480">
        <f t="shared" si="12"/>
        <v>0</v>
      </c>
      <c r="F183" s="480">
        <f t="shared" si="12"/>
        <v>0</v>
      </c>
      <c r="G183" s="480">
        <f t="shared" si="12"/>
        <v>0</v>
      </c>
      <c r="H183" s="481">
        <f t="shared" si="12"/>
        <v>0</v>
      </c>
    </row>
    <row r="184" spans="2:68" ht="13.2" x14ac:dyDescent="0.25">
      <c r="B184" s="469"/>
      <c r="C184" s="482"/>
      <c r="D184" s="482"/>
      <c r="E184" s="482"/>
      <c r="F184" s="482"/>
      <c r="G184" s="482"/>
      <c r="H184" s="483"/>
    </row>
    <row r="185" spans="2:68" ht="13.2" x14ac:dyDescent="0.25">
      <c r="B185" s="555" t="s">
        <v>339</v>
      </c>
      <c r="C185" s="556"/>
      <c r="D185" s="556"/>
      <c r="E185" s="556"/>
      <c r="F185" s="556"/>
      <c r="G185" s="556"/>
      <c r="H185" s="557"/>
    </row>
    <row r="186" spans="2:68" ht="13.2" x14ac:dyDescent="0.25">
      <c r="B186" s="466" t="s">
        <v>340</v>
      </c>
      <c r="C186" s="467">
        <f t="shared" ref="C186:H186" si="13">C178-(C178*C180)-(C178*(SUM(C182:C182)))</f>
        <v>22500</v>
      </c>
      <c r="D186" s="467">
        <f t="shared" si="13"/>
        <v>31500</v>
      </c>
      <c r="E186" s="467">
        <f t="shared" si="13"/>
        <v>40500</v>
      </c>
      <c r="F186" s="467">
        <f t="shared" si="13"/>
        <v>49500</v>
      </c>
      <c r="G186" s="467">
        <f t="shared" si="13"/>
        <v>76500</v>
      </c>
      <c r="H186" s="468">
        <f t="shared" si="13"/>
        <v>112500</v>
      </c>
    </row>
    <row r="187" spans="2:68" ht="13.2" x14ac:dyDescent="0.25">
      <c r="B187" s="484"/>
      <c r="C187" s="485"/>
      <c r="D187" s="485"/>
      <c r="E187" s="485"/>
      <c r="F187" s="485"/>
      <c r="G187" s="485"/>
      <c r="H187" s="486"/>
    </row>
    <row r="188" spans="2:68" ht="13.2" x14ac:dyDescent="0.25">
      <c r="B188" s="488" t="s">
        <v>153</v>
      </c>
      <c r="C188" s="473">
        <v>0.4</v>
      </c>
      <c r="D188" s="473">
        <v>0.38</v>
      </c>
      <c r="E188" s="473">
        <v>0.36</v>
      </c>
      <c r="F188" s="473">
        <v>0.34</v>
      </c>
      <c r="G188" s="473">
        <v>0.32</v>
      </c>
      <c r="H188" s="474">
        <v>0.3</v>
      </c>
    </row>
    <row r="189" spans="2:68" ht="13.2" x14ac:dyDescent="0.25">
      <c r="B189" s="487"/>
      <c r="C189" s="475"/>
      <c r="D189" s="475"/>
      <c r="E189" s="475"/>
      <c r="F189" s="475"/>
      <c r="G189" s="475"/>
      <c r="H189" s="476"/>
    </row>
    <row r="190" spans="2:68" ht="13.2" x14ac:dyDescent="0.25">
      <c r="B190" s="487" t="s">
        <v>154</v>
      </c>
      <c r="C190" s="473">
        <v>0.06</v>
      </c>
      <c r="D190" s="473">
        <v>0.06</v>
      </c>
      <c r="E190" s="473">
        <v>7.0000000000000007E-2</v>
      </c>
      <c r="F190" s="473">
        <v>7.0000000000000007E-2</v>
      </c>
      <c r="G190" s="473">
        <v>7.0000000000000007E-2</v>
      </c>
      <c r="H190" s="474">
        <v>7.0000000000000007E-2</v>
      </c>
    </row>
    <row r="191" spans="2:68" ht="13.2" x14ac:dyDescent="0.25">
      <c r="B191" s="487"/>
      <c r="C191" s="473"/>
      <c r="D191" s="473"/>
      <c r="E191" s="473"/>
      <c r="F191" s="473"/>
      <c r="G191" s="473"/>
      <c r="H191" s="474"/>
    </row>
    <row r="192" spans="2:68" ht="13.2" x14ac:dyDescent="0.25">
      <c r="B192" s="487" t="s">
        <v>155</v>
      </c>
      <c r="C192" s="473">
        <v>0.15</v>
      </c>
      <c r="D192" s="473">
        <v>0.15</v>
      </c>
      <c r="E192" s="473">
        <v>0.14000000000000001</v>
      </c>
      <c r="F192" s="473">
        <v>0.14000000000000001</v>
      </c>
      <c r="G192" s="473">
        <v>0.13</v>
      </c>
      <c r="H192" s="474">
        <v>0.13</v>
      </c>
    </row>
    <row r="193" spans="1:68" ht="13.2" x14ac:dyDescent="0.25">
      <c r="B193" s="487"/>
      <c r="C193" s="473"/>
      <c r="D193" s="473"/>
      <c r="E193" s="473"/>
      <c r="F193" s="473"/>
      <c r="G193" s="473"/>
      <c r="H193" s="474"/>
    </row>
    <row r="194" spans="1:68" ht="13.2" x14ac:dyDescent="0.25">
      <c r="B194" s="487" t="s">
        <v>156</v>
      </c>
      <c r="C194" s="473">
        <v>0.04</v>
      </c>
      <c r="D194" s="473">
        <v>0.04</v>
      </c>
      <c r="E194" s="473">
        <v>0.04</v>
      </c>
      <c r="F194" s="473">
        <v>0.05</v>
      </c>
      <c r="G194" s="473">
        <v>0.05</v>
      </c>
      <c r="H194" s="474">
        <v>0.05</v>
      </c>
    </row>
    <row r="195" spans="1:68" ht="13.2" x14ac:dyDescent="0.25">
      <c r="B195" s="487"/>
      <c r="C195" s="473"/>
      <c r="D195" s="473"/>
      <c r="E195" s="473"/>
      <c r="F195" s="473"/>
      <c r="G195" s="473"/>
      <c r="H195" s="474"/>
    </row>
    <row r="196" spans="1:68" s="119" customFormat="1" ht="13.8" thickBot="1" x14ac:dyDescent="0.3">
      <c r="A196"/>
      <c r="B196" s="488" t="s">
        <v>157</v>
      </c>
      <c r="C196" s="473">
        <v>0.05</v>
      </c>
      <c r="D196" s="473">
        <v>0.05</v>
      </c>
      <c r="E196" s="473">
        <v>0.05</v>
      </c>
      <c r="F196" s="473">
        <v>0.05</v>
      </c>
      <c r="G196" s="473">
        <v>0.05</v>
      </c>
      <c r="H196" s="474">
        <v>0.05</v>
      </c>
      <c r="I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118"/>
      <c r="AI196" s="118"/>
      <c r="AJ196" s="118"/>
      <c r="AK196" s="118"/>
      <c r="AL196" s="118"/>
      <c r="AM196" s="118"/>
      <c r="AN196" s="118"/>
      <c r="AO196" s="118"/>
      <c r="AP196" s="118"/>
      <c r="AQ196" s="118"/>
      <c r="AR196" s="118"/>
      <c r="AS196" s="118"/>
      <c r="AT196" s="118"/>
      <c r="AU196" s="118"/>
      <c r="AV196" s="118"/>
      <c r="AW196" s="118"/>
      <c r="AX196" s="118"/>
      <c r="AY196" s="118"/>
      <c r="AZ196" s="118"/>
      <c r="BA196" s="118"/>
      <c r="BB196" s="118"/>
      <c r="BC196" s="118"/>
      <c r="BD196" s="118"/>
      <c r="BE196" s="118"/>
      <c r="BF196" s="118"/>
      <c r="BG196" s="118"/>
      <c r="BH196" s="118"/>
      <c r="BI196" s="118"/>
      <c r="BJ196" s="118"/>
      <c r="BK196" s="118"/>
      <c r="BL196" s="118"/>
      <c r="BM196" s="118"/>
      <c r="BN196" s="118"/>
      <c r="BO196" s="118"/>
      <c r="BP196" s="118"/>
    </row>
    <row r="197" spans="1:68" s="45" customFormat="1" ht="28.5" customHeight="1" thickTop="1" x14ac:dyDescent="0.25">
      <c r="B197" s="488"/>
      <c r="C197" s="473"/>
      <c r="D197" s="473"/>
      <c r="E197" s="473"/>
      <c r="F197" s="473"/>
      <c r="G197" s="473"/>
      <c r="H197" s="474"/>
    </row>
    <row r="198" spans="1:68" ht="13.2" x14ac:dyDescent="0.25">
      <c r="B198" s="487" t="s">
        <v>158</v>
      </c>
      <c r="C198" s="473">
        <v>0.06</v>
      </c>
      <c r="D198" s="473">
        <v>0.06</v>
      </c>
      <c r="E198" s="473">
        <v>7.0000000000000007E-2</v>
      </c>
      <c r="F198" s="473">
        <v>7.0000000000000007E-2</v>
      </c>
      <c r="G198" s="473">
        <v>0.08</v>
      </c>
      <c r="H198" s="474">
        <v>0.09</v>
      </c>
    </row>
    <row r="199" spans="1:68" ht="21.75" customHeight="1" x14ac:dyDescent="0.25">
      <c r="B199" s="487"/>
      <c r="C199" s="473"/>
      <c r="D199" s="473"/>
      <c r="E199" s="473"/>
      <c r="F199" s="473"/>
      <c r="G199" s="473"/>
      <c r="H199" s="474"/>
    </row>
    <row r="200" spans="1:68" ht="26.25" customHeight="1" x14ac:dyDescent="0.25">
      <c r="B200" s="487" t="s">
        <v>82</v>
      </c>
      <c r="C200" s="473">
        <v>0.05</v>
      </c>
      <c r="D200" s="473">
        <v>0.06</v>
      </c>
      <c r="E200" s="473">
        <v>0.06</v>
      </c>
      <c r="F200" s="473">
        <v>7.0000000000000007E-2</v>
      </c>
      <c r="G200" s="473">
        <v>0.08</v>
      </c>
      <c r="H200" s="474">
        <v>0.08</v>
      </c>
    </row>
    <row r="201" spans="1:68" ht="13.2" x14ac:dyDescent="0.25">
      <c r="B201" s="469"/>
      <c r="C201" s="473"/>
      <c r="D201" s="473"/>
      <c r="E201" s="473"/>
      <c r="F201" s="473"/>
      <c r="G201" s="473"/>
      <c r="H201" s="474"/>
    </row>
    <row r="202" spans="1:68" s="19" customFormat="1" ht="21" x14ac:dyDescent="0.4">
      <c r="B202" s="469" t="s">
        <v>159</v>
      </c>
      <c r="C202" s="473">
        <v>0.05</v>
      </c>
      <c r="D202" s="473">
        <v>0.05</v>
      </c>
      <c r="E202" s="473">
        <v>0.05</v>
      </c>
      <c r="F202" s="473">
        <v>0.05</v>
      </c>
      <c r="G202" s="473">
        <v>0.05</v>
      </c>
      <c r="H202" s="474">
        <v>0.05</v>
      </c>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row>
    <row r="203" spans="1:68" s="23" customFormat="1" ht="15" customHeight="1" x14ac:dyDescent="0.3">
      <c r="A203" s="16"/>
      <c r="B203" s="469"/>
      <c r="C203" s="473"/>
      <c r="D203" s="473"/>
      <c r="E203" s="473"/>
      <c r="F203" s="473"/>
      <c r="G203" s="473"/>
      <c r="H203" s="474"/>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2"/>
      <c r="BE203" s="22"/>
      <c r="BF203" s="22"/>
      <c r="BG203" s="22"/>
      <c r="BH203" s="22"/>
      <c r="BI203" s="22"/>
      <c r="BJ203" s="22"/>
      <c r="BK203" s="22"/>
      <c r="BL203" s="22"/>
      <c r="BM203" s="22"/>
      <c r="BN203" s="22"/>
      <c r="BO203" s="22"/>
      <c r="BP203" s="22"/>
    </row>
    <row r="204" spans="1:68" s="75" customFormat="1" ht="13.2" x14ac:dyDescent="0.25">
      <c r="B204" s="469" t="s">
        <v>341</v>
      </c>
      <c r="C204" s="473">
        <v>0.06</v>
      </c>
      <c r="D204" s="473">
        <v>0.05</v>
      </c>
      <c r="E204" s="473">
        <v>0.05</v>
      </c>
      <c r="F204" s="473">
        <v>0.05</v>
      </c>
      <c r="G204" s="473">
        <v>0.04</v>
      </c>
      <c r="H204" s="474">
        <v>0.04</v>
      </c>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c r="BG204" s="24"/>
      <c r="BH204" s="24"/>
      <c r="BI204" s="24"/>
      <c r="BJ204" s="24"/>
      <c r="BK204" s="24"/>
      <c r="BL204" s="24"/>
      <c r="BM204" s="24"/>
      <c r="BN204" s="24"/>
      <c r="BO204" s="24"/>
      <c r="BP204" s="24"/>
    </row>
    <row r="205" spans="1:68" s="23" customFormat="1" ht="15.6" x14ac:dyDescent="0.3">
      <c r="A205" s="16"/>
      <c r="B205" s="469"/>
      <c r="C205" s="473"/>
      <c r="D205" s="473"/>
      <c r="E205" s="473"/>
      <c r="F205" s="473"/>
      <c r="G205" s="473"/>
      <c r="H205" s="474"/>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2"/>
      <c r="BE205" s="22"/>
      <c r="BF205" s="22"/>
      <c r="BG205" s="22"/>
      <c r="BH205" s="22"/>
      <c r="BI205" s="22"/>
      <c r="BJ205" s="22"/>
      <c r="BK205" s="22"/>
      <c r="BL205" s="22"/>
      <c r="BM205" s="22"/>
      <c r="BN205" s="22"/>
      <c r="BO205" s="22"/>
      <c r="BP205" s="22"/>
    </row>
    <row r="206" spans="1:68" s="76" customFormat="1" ht="13.2" x14ac:dyDescent="0.25">
      <c r="B206" s="469" t="s">
        <v>160</v>
      </c>
      <c r="C206" s="473">
        <v>0.05</v>
      </c>
      <c r="D206" s="473">
        <v>0.06</v>
      </c>
      <c r="E206" s="473">
        <v>0.06</v>
      </c>
      <c r="F206" s="473">
        <v>0.06</v>
      </c>
      <c r="G206" s="473">
        <v>7.0000000000000007E-2</v>
      </c>
      <c r="H206" s="474">
        <v>7.0000000000000007E-2</v>
      </c>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row>
    <row r="207" spans="1:68" s="23" customFormat="1" ht="15.6" x14ac:dyDescent="0.3">
      <c r="A207" s="16"/>
      <c r="B207" s="469"/>
      <c r="C207" s="473"/>
      <c r="D207" s="473"/>
      <c r="E207" s="473"/>
      <c r="F207" s="473"/>
      <c r="G207" s="473"/>
      <c r="H207" s="474"/>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2"/>
      <c r="BE207" s="22"/>
      <c r="BF207" s="22"/>
      <c r="BG207" s="22"/>
      <c r="BH207" s="22"/>
      <c r="BI207" s="22"/>
      <c r="BJ207" s="22"/>
      <c r="BK207" s="22"/>
      <c r="BL207" s="22"/>
      <c r="BM207" s="22"/>
      <c r="BN207" s="22"/>
      <c r="BO207" s="22"/>
      <c r="BP207" s="22"/>
    </row>
    <row r="208" spans="1:68" ht="13.2" x14ac:dyDescent="0.25">
      <c r="B208" s="469" t="s">
        <v>342</v>
      </c>
      <c r="C208" s="473">
        <v>0.03</v>
      </c>
      <c r="D208" s="473">
        <v>0.04</v>
      </c>
      <c r="E208" s="473">
        <v>0.05</v>
      </c>
      <c r="F208" s="473">
        <v>0.05</v>
      </c>
      <c r="G208" s="473">
        <v>0.06</v>
      </c>
      <c r="H208" s="474">
        <v>7.0000000000000007E-2</v>
      </c>
    </row>
    <row r="209" spans="1:68" ht="13.2" x14ac:dyDescent="0.25">
      <c r="B209" s="479" t="s">
        <v>343</v>
      </c>
      <c r="C209" s="489">
        <f t="shared" ref="C209:H209" si="14">SUM(C188:C208)</f>
        <v>1.0000000000000002</v>
      </c>
      <c r="D209" s="489">
        <f t="shared" si="14"/>
        <v>1.0000000000000002</v>
      </c>
      <c r="E209" s="489">
        <f t="shared" si="14"/>
        <v>1.0000000000000004</v>
      </c>
      <c r="F209" s="489">
        <f t="shared" si="14"/>
        <v>1.0000000000000004</v>
      </c>
      <c r="G209" s="489">
        <f t="shared" si="14"/>
        <v>1.0000000000000002</v>
      </c>
      <c r="H209" s="490">
        <f t="shared" si="14"/>
        <v>1.0000000000000002</v>
      </c>
    </row>
    <row r="210" spans="1:68" ht="13.8" thickBot="1" x14ac:dyDescent="0.3">
      <c r="B210" s="479"/>
      <c r="C210" s="482"/>
      <c r="D210" s="482"/>
      <c r="E210" s="482"/>
      <c r="F210" s="482"/>
      <c r="G210" s="482"/>
      <c r="H210" s="483"/>
    </row>
    <row r="211" spans="1:68" s="62" customFormat="1" ht="17.399999999999999" x14ac:dyDescent="0.3">
      <c r="A211" s="169"/>
      <c r="B211" s="546" t="s">
        <v>346</v>
      </c>
      <c r="C211" s="547"/>
      <c r="D211" s="547"/>
      <c r="E211" s="547"/>
      <c r="F211" s="547"/>
      <c r="G211" s="547"/>
      <c r="H211" s="5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row>
    <row r="212" spans="1:68" s="55" customFormat="1" ht="12.6" customHeight="1" x14ac:dyDescent="0.25">
      <c r="B212" s="549" t="s">
        <v>353</v>
      </c>
      <c r="C212" s="550"/>
      <c r="D212" s="550"/>
      <c r="E212" s="550"/>
      <c r="F212" s="550"/>
      <c r="G212" s="550"/>
      <c r="H212" s="551"/>
    </row>
    <row r="213" spans="1:68" s="76" customFormat="1" ht="13.2" x14ac:dyDescent="0.25">
      <c r="B213" s="549" t="s">
        <v>348</v>
      </c>
      <c r="C213" s="550"/>
      <c r="D213" s="550"/>
      <c r="E213" s="550"/>
      <c r="F213" s="550"/>
      <c r="G213" s="550"/>
      <c r="H213" s="551"/>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row>
    <row r="214" spans="1:68" s="23" customFormat="1" ht="16.2" thickBot="1" x14ac:dyDescent="0.35">
      <c r="A214" s="16"/>
      <c r="B214" s="552" t="s">
        <v>349</v>
      </c>
      <c r="C214" s="553"/>
      <c r="D214" s="553"/>
      <c r="E214" s="553"/>
      <c r="F214" s="553"/>
      <c r="G214" s="553"/>
      <c r="H214" s="554"/>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2"/>
      <c r="BE214" s="22"/>
      <c r="BF214" s="22"/>
      <c r="BG214" s="22"/>
      <c r="BH214" s="22"/>
      <c r="BI214" s="22"/>
      <c r="BJ214" s="22"/>
      <c r="BK214" s="22"/>
      <c r="BL214" s="22"/>
      <c r="BM214" s="22"/>
      <c r="BN214" s="22"/>
      <c r="BO214" s="22"/>
      <c r="BP214" s="22"/>
    </row>
    <row r="215" spans="1:68" ht="16.2" thickBot="1" x14ac:dyDescent="0.35">
      <c r="B215" s="493"/>
    </row>
    <row r="216" spans="1:68" ht="21.6" thickTop="1" x14ac:dyDescent="0.4">
      <c r="B216" s="558" t="s">
        <v>161</v>
      </c>
      <c r="C216" s="559"/>
      <c r="D216" s="559"/>
      <c r="E216" s="559"/>
      <c r="F216" s="559"/>
      <c r="G216" s="559"/>
      <c r="H216" s="560"/>
    </row>
    <row r="217" spans="1:68" ht="13.2" x14ac:dyDescent="0.25">
      <c r="B217" s="494" t="s">
        <v>357</v>
      </c>
      <c r="C217" s="500"/>
      <c r="D217" s="501"/>
      <c r="E217" s="464"/>
      <c r="F217" s="499"/>
      <c r="G217" s="464"/>
      <c r="H217" s="465"/>
    </row>
    <row r="218" spans="1:68" ht="13.2" x14ac:dyDescent="0.25">
      <c r="B218" s="466" t="s">
        <v>336</v>
      </c>
      <c r="C218" s="467">
        <v>25000</v>
      </c>
      <c r="D218" s="467">
        <v>35000</v>
      </c>
      <c r="E218" s="467">
        <v>45000</v>
      </c>
      <c r="F218" s="467">
        <v>55000</v>
      </c>
      <c r="G218" s="467">
        <v>85000</v>
      </c>
      <c r="H218" s="468">
        <v>125000</v>
      </c>
    </row>
    <row r="219" spans="1:68" ht="13.2" x14ac:dyDescent="0.25">
      <c r="B219" s="469"/>
      <c r="C219" s="470"/>
      <c r="D219" s="470"/>
      <c r="E219" s="470"/>
      <c r="F219" s="470"/>
      <c r="G219" s="470"/>
      <c r="H219" s="471"/>
    </row>
    <row r="220" spans="1:68" ht="13.2" x14ac:dyDescent="0.25">
      <c r="B220" s="472" t="s">
        <v>152</v>
      </c>
      <c r="C220" s="473">
        <v>0.1</v>
      </c>
      <c r="D220" s="473">
        <v>0.1</v>
      </c>
      <c r="E220" s="473">
        <v>0.1</v>
      </c>
      <c r="F220" s="473">
        <v>0.1</v>
      </c>
      <c r="G220" s="473">
        <v>0.1</v>
      </c>
      <c r="H220" s="474">
        <v>0.1</v>
      </c>
    </row>
    <row r="221" spans="1:68" s="76" customFormat="1" ht="14.4" customHeight="1" x14ac:dyDescent="0.25">
      <c r="B221" s="469"/>
      <c r="C221" s="475"/>
      <c r="D221" s="475"/>
      <c r="E221" s="475"/>
      <c r="F221" s="475"/>
      <c r="G221" s="475"/>
      <c r="H221" s="476"/>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row>
    <row r="222" spans="1:68" s="76" customFormat="1" ht="14.4" customHeight="1" x14ac:dyDescent="0.25">
      <c r="B222" s="472" t="s">
        <v>358</v>
      </c>
      <c r="C222" s="477"/>
      <c r="D222" s="477"/>
      <c r="E222" s="477"/>
      <c r="F222" s="477"/>
      <c r="G222" s="477"/>
      <c r="H222" s="478"/>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5"/>
      <c r="BP222" s="35"/>
    </row>
    <row r="223" spans="1:68" ht="13.2" x14ac:dyDescent="0.25">
      <c r="B223" s="479" t="s">
        <v>338</v>
      </c>
      <c r="C223" s="480">
        <f t="shared" ref="C223:H223" si="15">SUM(C222:C222)</f>
        <v>0</v>
      </c>
      <c r="D223" s="480">
        <f t="shared" si="15"/>
        <v>0</v>
      </c>
      <c r="E223" s="480">
        <f t="shared" si="15"/>
        <v>0</v>
      </c>
      <c r="F223" s="480">
        <f t="shared" si="15"/>
        <v>0</v>
      </c>
      <c r="G223" s="480">
        <f t="shared" si="15"/>
        <v>0</v>
      </c>
      <c r="H223" s="481">
        <f t="shared" si="15"/>
        <v>0</v>
      </c>
    </row>
    <row r="224" spans="1:68" ht="13.2" x14ac:dyDescent="0.25">
      <c r="B224" s="469"/>
      <c r="C224" s="482"/>
      <c r="D224" s="482"/>
      <c r="E224" s="482"/>
      <c r="F224" s="482"/>
      <c r="G224" s="482"/>
      <c r="H224" s="483"/>
    </row>
    <row r="225" spans="1:68" ht="13.2" x14ac:dyDescent="0.25">
      <c r="B225" s="555" t="s">
        <v>339</v>
      </c>
      <c r="C225" s="556"/>
      <c r="D225" s="556"/>
      <c r="E225" s="556"/>
      <c r="F225" s="556"/>
      <c r="G225" s="556"/>
      <c r="H225" s="557"/>
    </row>
    <row r="226" spans="1:68" ht="13.2" x14ac:dyDescent="0.25">
      <c r="B226" s="466" t="s">
        <v>340</v>
      </c>
      <c r="C226" s="467">
        <f t="shared" ref="C226:H226" si="16">C218-(C218*C220)-(C218*(SUM(C222:C222)))</f>
        <v>22500</v>
      </c>
      <c r="D226" s="467">
        <f t="shared" si="16"/>
        <v>31500</v>
      </c>
      <c r="E226" s="467">
        <f t="shared" si="16"/>
        <v>40500</v>
      </c>
      <c r="F226" s="467">
        <f t="shared" si="16"/>
        <v>49500</v>
      </c>
      <c r="G226" s="467">
        <f t="shared" si="16"/>
        <v>76500</v>
      </c>
      <c r="H226" s="468">
        <f t="shared" si="16"/>
        <v>112500</v>
      </c>
    </row>
    <row r="227" spans="1:68" ht="13.2" x14ac:dyDescent="0.25">
      <c r="B227" s="484"/>
      <c r="C227" s="485"/>
      <c r="D227" s="485"/>
      <c r="E227" s="485"/>
      <c r="F227" s="485"/>
      <c r="G227" s="485"/>
      <c r="H227" s="486"/>
    </row>
    <row r="228" spans="1:68" ht="13.2" x14ac:dyDescent="0.25">
      <c r="B228" s="488" t="s">
        <v>153</v>
      </c>
      <c r="C228" s="473">
        <v>0.25</v>
      </c>
      <c r="D228" s="473">
        <v>0.24</v>
      </c>
      <c r="E228" s="473">
        <v>0.23</v>
      </c>
      <c r="F228" s="473">
        <v>0.22</v>
      </c>
      <c r="G228" s="473">
        <v>0.21</v>
      </c>
      <c r="H228" s="474">
        <v>0.2</v>
      </c>
    </row>
    <row r="229" spans="1:68" ht="13.2" x14ac:dyDescent="0.25">
      <c r="B229" s="487"/>
      <c r="C229" s="475"/>
      <c r="D229" s="475"/>
      <c r="E229" s="475"/>
      <c r="F229" s="475"/>
      <c r="G229" s="475"/>
      <c r="H229" s="476"/>
    </row>
    <row r="230" spans="1:68" ht="13.2" x14ac:dyDescent="0.25">
      <c r="B230" s="487" t="s">
        <v>154</v>
      </c>
      <c r="C230" s="473">
        <v>0.06</v>
      </c>
      <c r="D230" s="473">
        <v>0.06</v>
      </c>
      <c r="E230" s="473">
        <v>0.06</v>
      </c>
      <c r="F230" s="473">
        <v>7.0000000000000007E-2</v>
      </c>
      <c r="G230" s="473">
        <v>7.0000000000000007E-2</v>
      </c>
      <c r="H230" s="474">
        <v>7.0000000000000007E-2</v>
      </c>
    </row>
    <row r="231" spans="1:68" ht="13.2" x14ac:dyDescent="0.25">
      <c r="B231" s="487"/>
      <c r="C231" s="473"/>
      <c r="D231" s="473"/>
      <c r="E231" s="473"/>
      <c r="F231" s="473"/>
      <c r="G231" s="473"/>
      <c r="H231" s="474"/>
    </row>
    <row r="232" spans="1:68" ht="13.2" x14ac:dyDescent="0.25">
      <c r="B232" s="487" t="s">
        <v>155</v>
      </c>
      <c r="C232" s="473">
        <v>0.2</v>
      </c>
      <c r="D232" s="473">
        <v>0.19</v>
      </c>
      <c r="E232" s="473">
        <v>0.18</v>
      </c>
      <c r="F232" s="473">
        <v>0.16</v>
      </c>
      <c r="G232" s="473">
        <v>0.15</v>
      </c>
      <c r="H232" s="474">
        <v>0.13</v>
      </c>
    </row>
    <row r="233" spans="1:68" ht="13.2" x14ac:dyDescent="0.25">
      <c r="B233" s="487"/>
      <c r="C233" s="473"/>
      <c r="D233" s="473"/>
      <c r="E233" s="473"/>
      <c r="F233" s="473"/>
      <c r="G233" s="473"/>
      <c r="H233" s="474"/>
    </row>
    <row r="234" spans="1:68" ht="13.2" x14ac:dyDescent="0.25">
      <c r="B234" s="487" t="s">
        <v>156</v>
      </c>
      <c r="C234" s="473">
        <v>0.04</v>
      </c>
      <c r="D234" s="473">
        <v>0.04</v>
      </c>
      <c r="E234" s="473">
        <v>0.04</v>
      </c>
      <c r="F234" s="473">
        <v>0.05</v>
      </c>
      <c r="G234" s="473">
        <v>0.05</v>
      </c>
      <c r="H234" s="474">
        <v>0.05</v>
      </c>
    </row>
    <row r="235" spans="1:68" ht="13.2" x14ac:dyDescent="0.25">
      <c r="B235" s="487"/>
      <c r="C235" s="473"/>
      <c r="D235" s="473"/>
      <c r="E235" s="473"/>
      <c r="F235" s="473"/>
      <c r="G235" s="473"/>
      <c r="H235" s="474"/>
    </row>
    <row r="236" spans="1:68" s="119" customFormat="1" ht="13.8" thickBot="1" x14ac:dyDescent="0.3">
      <c r="A236"/>
      <c r="B236" s="488" t="s">
        <v>157</v>
      </c>
      <c r="C236" s="473">
        <v>0.05</v>
      </c>
      <c r="D236" s="473">
        <v>0.05</v>
      </c>
      <c r="E236" s="473">
        <v>0.05</v>
      </c>
      <c r="F236" s="473">
        <v>0.05</v>
      </c>
      <c r="G236" s="473">
        <v>0.05</v>
      </c>
      <c r="H236" s="474">
        <v>0.05</v>
      </c>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118"/>
      <c r="AI236" s="118"/>
      <c r="AJ236" s="118"/>
      <c r="AK236" s="118"/>
      <c r="AL236" s="118"/>
      <c r="AM236" s="118"/>
      <c r="AN236" s="118"/>
      <c r="AO236" s="118"/>
      <c r="AP236" s="118"/>
      <c r="AQ236" s="118"/>
      <c r="AR236" s="118"/>
      <c r="AS236" s="118"/>
      <c r="AT236" s="118"/>
      <c r="AU236" s="118"/>
      <c r="AV236" s="118"/>
      <c r="AW236" s="118"/>
      <c r="AX236" s="118"/>
      <c r="AY236" s="118"/>
      <c r="AZ236" s="118"/>
      <c r="BA236" s="118"/>
      <c r="BB236" s="118"/>
      <c r="BC236" s="118"/>
      <c r="BD236" s="118"/>
      <c r="BE236" s="118"/>
      <c r="BF236" s="118"/>
      <c r="BG236" s="118"/>
      <c r="BH236" s="118"/>
      <c r="BI236" s="118"/>
      <c r="BJ236" s="118"/>
      <c r="BK236" s="118"/>
      <c r="BL236" s="118"/>
      <c r="BM236" s="118"/>
      <c r="BN236" s="118"/>
      <c r="BO236" s="118"/>
      <c r="BP236" s="118"/>
    </row>
    <row r="237" spans="1:68" s="45" customFormat="1" ht="28.5" customHeight="1" thickTop="1" x14ac:dyDescent="0.25">
      <c r="B237" s="488"/>
      <c r="C237" s="473"/>
      <c r="D237" s="473"/>
      <c r="E237" s="473"/>
      <c r="F237" s="473"/>
      <c r="G237" s="473"/>
      <c r="H237" s="474"/>
    </row>
    <row r="238" spans="1:68" ht="13.2" x14ac:dyDescent="0.25">
      <c r="B238" s="487" t="s">
        <v>158</v>
      </c>
      <c r="C238" s="473">
        <v>0.09</v>
      </c>
      <c r="D238" s="473">
        <v>0.09</v>
      </c>
      <c r="E238" s="473">
        <v>0.09</v>
      </c>
      <c r="F238" s="473">
        <v>0.09</v>
      </c>
      <c r="G238" s="473">
        <v>0.1</v>
      </c>
      <c r="H238" s="474">
        <v>0.1</v>
      </c>
    </row>
    <row r="239" spans="1:68" ht="21.75" customHeight="1" x14ac:dyDescent="0.25">
      <c r="B239" s="487"/>
      <c r="C239" s="473"/>
      <c r="D239" s="473"/>
      <c r="E239" s="473"/>
      <c r="F239" s="473"/>
      <c r="G239" s="473"/>
      <c r="H239" s="474"/>
    </row>
    <row r="240" spans="1:68" ht="26.25" customHeight="1" x14ac:dyDescent="0.25">
      <c r="B240" s="487" t="s">
        <v>82</v>
      </c>
      <c r="C240" s="473">
        <v>7.0000000000000007E-2</v>
      </c>
      <c r="D240" s="473">
        <v>7.0000000000000007E-2</v>
      </c>
      <c r="E240" s="473">
        <v>7.0000000000000007E-2</v>
      </c>
      <c r="F240" s="473">
        <v>7.0000000000000007E-2</v>
      </c>
      <c r="G240" s="473">
        <v>7.0000000000000007E-2</v>
      </c>
      <c r="H240" s="474">
        <v>0.08</v>
      </c>
    </row>
    <row r="241" spans="2:8" ht="13.2" x14ac:dyDescent="0.25">
      <c r="B241" s="469"/>
      <c r="C241" s="473"/>
      <c r="D241" s="473"/>
      <c r="E241" s="473"/>
      <c r="F241" s="473"/>
      <c r="G241" s="473"/>
      <c r="H241" s="474"/>
    </row>
    <row r="242" spans="2:8" ht="13.2" x14ac:dyDescent="0.25">
      <c r="B242" s="469" t="s">
        <v>159</v>
      </c>
      <c r="C242" s="473">
        <v>0.08</v>
      </c>
      <c r="D242" s="473">
        <v>0.08</v>
      </c>
      <c r="E242" s="473">
        <v>0.09</v>
      </c>
      <c r="F242" s="473">
        <v>0.1</v>
      </c>
      <c r="G242" s="473">
        <v>0.1</v>
      </c>
      <c r="H242" s="474">
        <v>0.1</v>
      </c>
    </row>
    <row r="243" spans="2:8" ht="13.2" x14ac:dyDescent="0.25">
      <c r="B243" s="469"/>
      <c r="C243" s="473"/>
      <c r="D243" s="473"/>
      <c r="E243" s="473"/>
      <c r="F243" s="473"/>
      <c r="G243" s="473"/>
      <c r="H243" s="474"/>
    </row>
    <row r="244" spans="2:8" ht="13.2" x14ac:dyDescent="0.25">
      <c r="B244" s="469" t="s">
        <v>341</v>
      </c>
      <c r="C244" s="473">
        <v>0.06</v>
      </c>
      <c r="D244" s="473">
        <v>0.06</v>
      </c>
      <c r="E244" s="473">
        <v>0.06</v>
      </c>
      <c r="F244" s="473">
        <v>0.05</v>
      </c>
      <c r="G244" s="473">
        <v>0.05</v>
      </c>
      <c r="H244" s="474">
        <v>0.05</v>
      </c>
    </row>
    <row r="245" spans="2:8" ht="13.2" x14ac:dyDescent="0.25">
      <c r="B245" s="469"/>
      <c r="C245" s="473"/>
      <c r="D245" s="473"/>
      <c r="E245" s="473"/>
      <c r="F245" s="473"/>
      <c r="G245" s="473"/>
      <c r="H245" s="474"/>
    </row>
    <row r="246" spans="2:8" ht="13.2" x14ac:dyDescent="0.25">
      <c r="B246" s="469" t="s">
        <v>160</v>
      </c>
      <c r="C246" s="473">
        <v>0.05</v>
      </c>
      <c r="D246" s="473">
        <v>0.06</v>
      </c>
      <c r="E246" s="473">
        <v>0.06</v>
      </c>
      <c r="F246" s="473">
        <v>7.0000000000000007E-2</v>
      </c>
      <c r="G246" s="473">
        <v>7.0000000000000007E-2</v>
      </c>
      <c r="H246" s="474">
        <v>7.0000000000000007E-2</v>
      </c>
    </row>
    <row r="247" spans="2:8" ht="13.2" x14ac:dyDescent="0.25">
      <c r="B247" s="469"/>
      <c r="C247" s="473"/>
      <c r="D247" s="473"/>
      <c r="E247" s="473"/>
      <c r="F247" s="473"/>
      <c r="G247" s="473"/>
      <c r="H247" s="474"/>
    </row>
    <row r="248" spans="2:8" ht="13.2" x14ac:dyDescent="0.25">
      <c r="B248" s="469" t="s">
        <v>342</v>
      </c>
      <c r="C248" s="473">
        <v>0.05</v>
      </c>
      <c r="D248" s="473">
        <v>0.06</v>
      </c>
      <c r="E248" s="473">
        <v>7.0000000000000007E-2</v>
      </c>
      <c r="F248" s="473">
        <v>7.0000000000000007E-2</v>
      </c>
      <c r="G248" s="473">
        <v>0.08</v>
      </c>
      <c r="H248" s="474">
        <v>0.1</v>
      </c>
    </row>
    <row r="249" spans="2:8" ht="13.2" x14ac:dyDescent="0.25">
      <c r="B249" s="479" t="s">
        <v>343</v>
      </c>
      <c r="C249" s="489">
        <f t="shared" ref="C249:H249" si="17">SUM(C228:C248)</f>
        <v>1</v>
      </c>
      <c r="D249" s="489">
        <f t="shared" si="17"/>
        <v>1</v>
      </c>
      <c r="E249" s="489">
        <f t="shared" si="17"/>
        <v>1</v>
      </c>
      <c r="F249" s="489">
        <f t="shared" si="17"/>
        <v>1.0000000000000002</v>
      </c>
      <c r="G249" s="489">
        <f t="shared" si="17"/>
        <v>0.99999999999999989</v>
      </c>
      <c r="H249" s="490">
        <f t="shared" si="17"/>
        <v>0.99999999999999989</v>
      </c>
    </row>
    <row r="250" spans="2:8" ht="13.8" thickBot="1" x14ac:dyDescent="0.3">
      <c r="B250" s="469"/>
      <c r="C250" s="482"/>
      <c r="D250" s="482"/>
      <c r="E250" s="482"/>
      <c r="F250" s="482"/>
      <c r="G250" s="482"/>
      <c r="H250" s="483"/>
    </row>
    <row r="251" spans="2:8" ht="13.2" x14ac:dyDescent="0.25">
      <c r="B251" s="546" t="s">
        <v>346</v>
      </c>
      <c r="C251" s="547"/>
      <c r="D251" s="547"/>
      <c r="E251" s="547"/>
      <c r="F251" s="547"/>
      <c r="G251" s="547"/>
      <c r="H251" s="548"/>
    </row>
    <row r="252" spans="2:8" ht="13.2" x14ac:dyDescent="0.25">
      <c r="B252" s="549" t="s">
        <v>353</v>
      </c>
      <c r="C252" s="550"/>
      <c r="D252" s="550"/>
      <c r="E252" s="550"/>
      <c r="F252" s="550"/>
      <c r="G252" s="550"/>
      <c r="H252" s="551"/>
    </row>
    <row r="253" spans="2:8" ht="13.2" x14ac:dyDescent="0.25">
      <c r="B253" s="549" t="s">
        <v>348</v>
      </c>
      <c r="C253" s="550"/>
      <c r="D253" s="550"/>
      <c r="E253" s="550"/>
      <c r="F253" s="550"/>
      <c r="G253" s="550"/>
      <c r="H253" s="551"/>
    </row>
    <row r="254" spans="2:8" ht="13.8" thickBot="1" x14ac:dyDescent="0.3">
      <c r="B254" s="552" t="s">
        <v>349</v>
      </c>
      <c r="C254" s="553"/>
      <c r="D254" s="553"/>
      <c r="E254" s="553"/>
      <c r="F254" s="553"/>
      <c r="G254" s="553"/>
      <c r="H254" s="554"/>
    </row>
    <row r="255" spans="2:8" ht="15.6" x14ac:dyDescent="0.3">
      <c r="B255" s="493"/>
    </row>
    <row r="257" spans="2:2" x14ac:dyDescent="0.25">
      <c r="B257" s="306" t="s">
        <v>328</v>
      </c>
    </row>
  </sheetData>
  <sheetProtection sheet="1" selectLockedCells="1"/>
  <mergeCells count="43">
    <mergeCell ref="B142:H142"/>
    <mergeCell ref="B168:H168"/>
    <mergeCell ref="B216:H216"/>
    <mergeCell ref="B225:H225"/>
    <mergeCell ref="B128:H128"/>
    <mergeCell ref="B129:H129"/>
    <mergeCell ref="B130:H130"/>
    <mergeCell ref="B131:H131"/>
    <mergeCell ref="B133:H133"/>
    <mergeCell ref="B87:H87"/>
    <mergeCell ref="B88:H88"/>
    <mergeCell ref="B90:H90"/>
    <mergeCell ref="B99:H99"/>
    <mergeCell ref="B125:H125"/>
    <mergeCell ref="B47:H47"/>
    <mergeCell ref="B56:H56"/>
    <mergeCell ref="B82:H82"/>
    <mergeCell ref="B85:H85"/>
    <mergeCell ref="B86:H86"/>
    <mergeCell ref="B39:H39"/>
    <mergeCell ref="B42:H42"/>
    <mergeCell ref="B43:H43"/>
    <mergeCell ref="B44:H44"/>
    <mergeCell ref="B45:H45"/>
    <mergeCell ref="B1:H1"/>
    <mergeCell ref="B2:H2"/>
    <mergeCell ref="B3:H3"/>
    <mergeCell ref="B4:H4"/>
    <mergeCell ref="B13:H13"/>
    <mergeCell ref="B171:H171"/>
    <mergeCell ref="B172:H172"/>
    <mergeCell ref="B173:H173"/>
    <mergeCell ref="B174:H174"/>
    <mergeCell ref="B176:H176"/>
    <mergeCell ref="B251:H251"/>
    <mergeCell ref="B252:H252"/>
    <mergeCell ref="B253:H253"/>
    <mergeCell ref="B254:H254"/>
    <mergeCell ref="B185:H185"/>
    <mergeCell ref="B211:H211"/>
    <mergeCell ref="B212:H212"/>
    <mergeCell ref="B213:H213"/>
    <mergeCell ref="B214:H214"/>
  </mergeCells>
  <phoneticPr fontId="4" type="noConversion"/>
  <pageMargins left="0.75" right="0.75" top="1" bottom="1" header="0.5" footer="0.5"/>
  <pageSetup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U420"/>
  <sheetViews>
    <sheetView workbookViewId="0">
      <selection activeCell="B18" sqref="B18"/>
    </sheetView>
  </sheetViews>
  <sheetFormatPr defaultColWidth="8.88671875" defaultRowHeight="15" x14ac:dyDescent="0.25"/>
  <cols>
    <col min="1" max="1" width="31.33203125" style="72" customWidth="1"/>
    <col min="2" max="2" width="14.33203125" style="54" customWidth="1"/>
    <col min="3" max="3" width="6.109375" style="54" customWidth="1"/>
    <col min="4" max="4" width="16.6640625" style="54" customWidth="1"/>
    <col min="5" max="5" width="11.33203125" style="54" customWidth="1"/>
    <col min="6" max="6" width="19.109375" style="43" customWidth="1"/>
    <col min="7" max="8" width="8.88671875" style="55" customWidth="1"/>
    <col min="9" max="9" width="8.88671875" style="55" hidden="1" customWidth="1"/>
    <col min="10" max="73" width="8.88671875" style="55" customWidth="1"/>
  </cols>
  <sheetData>
    <row r="1" spans="1:73" ht="32.25" customHeight="1" x14ac:dyDescent="0.4">
      <c r="A1" s="514"/>
      <c r="B1" s="514"/>
      <c r="C1" s="514"/>
      <c r="D1" s="514"/>
      <c r="E1" s="514"/>
      <c r="F1" s="514"/>
      <c r="G1" s="163"/>
      <c r="H1" s="163"/>
      <c r="I1" s="163"/>
      <c r="J1" s="163"/>
      <c r="K1" s="163"/>
      <c r="L1" s="163"/>
      <c r="M1" s="163"/>
      <c r="N1" s="163"/>
      <c r="O1" s="163"/>
      <c r="P1" s="163"/>
      <c r="Q1" s="163"/>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row>
    <row r="2" spans="1:73" s="19" customFormat="1" ht="21" x14ac:dyDescent="0.4">
      <c r="A2" s="572" t="s">
        <v>366</v>
      </c>
      <c r="B2" s="573"/>
      <c r="C2" s="573"/>
      <c r="D2" s="573"/>
      <c r="E2" s="573"/>
      <c r="F2" s="574"/>
      <c r="G2" s="18"/>
      <c r="H2" s="18"/>
      <c r="I2" s="18">
        <v>1</v>
      </c>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row>
    <row r="3" spans="1:73" s="23" customFormat="1" ht="22.5" customHeight="1" thickBot="1" x14ac:dyDescent="0.35">
      <c r="A3" s="26" t="s">
        <v>0</v>
      </c>
      <c r="B3" s="248"/>
      <c r="C3" s="21"/>
      <c r="D3" s="21"/>
      <c r="E3" s="21"/>
      <c r="F3" s="211"/>
      <c r="G3" s="22"/>
      <c r="H3" s="22"/>
      <c r="I3" s="22" t="s">
        <v>196</v>
      </c>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row>
    <row r="4" spans="1:73" s="75" customFormat="1" ht="24" customHeight="1" thickBot="1" x14ac:dyDescent="0.35">
      <c r="A4" s="575" t="s">
        <v>162</v>
      </c>
      <c r="B4" s="576"/>
      <c r="C4" s="608"/>
      <c r="D4" s="659"/>
      <c r="E4" s="233"/>
      <c r="F4" s="234"/>
      <c r="G4" s="24"/>
      <c r="H4" s="24"/>
      <c r="I4" s="22" t="s">
        <v>197</v>
      </c>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row>
    <row r="5" spans="1:73" s="23" customFormat="1" ht="15.6" x14ac:dyDescent="0.3">
      <c r="A5" s="26"/>
      <c r="B5" s="21"/>
      <c r="C5" s="21"/>
      <c r="D5" s="21"/>
      <c r="E5" s="21"/>
      <c r="F5" s="211"/>
      <c r="G5" s="22"/>
      <c r="H5" s="22"/>
      <c r="I5" s="22" t="s">
        <v>198</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row>
    <row r="6" spans="1:73" s="76" customFormat="1" ht="15.6" x14ac:dyDescent="0.3">
      <c r="A6" s="217" t="s">
        <v>163</v>
      </c>
      <c r="B6" s="214"/>
      <c r="C6" s="214"/>
      <c r="D6" s="214"/>
      <c r="E6" s="214"/>
      <c r="F6" s="609">
        <f>D4/12</f>
        <v>0</v>
      </c>
      <c r="G6" s="35"/>
      <c r="H6" s="35"/>
      <c r="I6" s="22" t="s">
        <v>199</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row>
    <row r="7" spans="1:73" s="23" customFormat="1" ht="15.6" x14ac:dyDescent="0.3">
      <c r="A7" s="101"/>
      <c r="B7" s="216"/>
      <c r="C7" s="216"/>
      <c r="D7" s="216"/>
      <c r="E7" s="216"/>
      <c r="F7" s="611"/>
      <c r="G7" s="22"/>
      <c r="H7" s="22"/>
      <c r="I7" s="22" t="s">
        <v>200</v>
      </c>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row>
    <row r="8" spans="1:73" ht="15.6" x14ac:dyDescent="0.3">
      <c r="A8" s="218" t="s">
        <v>152</v>
      </c>
      <c r="B8" s="214"/>
      <c r="C8" s="214"/>
      <c r="D8" s="214"/>
      <c r="E8" s="214"/>
      <c r="F8" s="609">
        <f>F6/12</f>
        <v>0</v>
      </c>
      <c r="I8" s="22" t="s">
        <v>201</v>
      </c>
    </row>
    <row r="9" spans="1:73" s="23" customFormat="1" ht="15.6" x14ac:dyDescent="0.3">
      <c r="A9" s="101"/>
      <c r="B9" s="216"/>
      <c r="C9" s="216"/>
      <c r="D9" s="216"/>
      <c r="E9" s="216"/>
      <c r="F9" s="611"/>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row>
    <row r="10" spans="1:73" ht="15.6" x14ac:dyDescent="0.3">
      <c r="A10" s="218" t="s">
        <v>164</v>
      </c>
      <c r="B10" s="214"/>
      <c r="C10" s="214"/>
      <c r="D10" s="214"/>
      <c r="E10" s="214"/>
      <c r="F10" s="609">
        <v>0</v>
      </c>
    </row>
    <row r="11" spans="1:73" s="23" customFormat="1" ht="16.2" thickBot="1" x14ac:dyDescent="0.35">
      <c r="A11" s="101"/>
      <c r="B11" s="216"/>
      <c r="C11" s="216"/>
      <c r="D11" s="216"/>
      <c r="E11" s="216"/>
      <c r="F11" s="611"/>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row>
    <row r="12" spans="1:73" s="76" customFormat="1" ht="16.2" thickBot="1" x14ac:dyDescent="0.35">
      <c r="A12" s="217" t="s">
        <v>148</v>
      </c>
      <c r="B12" s="214"/>
      <c r="C12" s="214"/>
      <c r="D12" s="214"/>
      <c r="E12" s="214"/>
      <c r="F12" s="610">
        <f>F6-F8-F10</f>
        <v>0</v>
      </c>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row>
    <row r="13" spans="1:73" ht="15.6" x14ac:dyDescent="0.3">
      <c r="A13" s="101"/>
      <c r="B13" s="43"/>
      <c r="C13" s="43"/>
      <c r="D13" s="43"/>
      <c r="E13" s="43"/>
      <c r="F13" s="212"/>
    </row>
    <row r="14" spans="1:73" s="62" customFormat="1" ht="34.200000000000003" customHeight="1" x14ac:dyDescent="0.3">
      <c r="A14" s="225" t="s">
        <v>45</v>
      </c>
      <c r="B14" s="231" t="s">
        <v>165</v>
      </c>
      <c r="C14" s="231"/>
      <c r="D14" s="617" t="s">
        <v>148</v>
      </c>
      <c r="E14" s="231"/>
      <c r="F14" s="232" t="s">
        <v>50</v>
      </c>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row>
    <row r="15" spans="1:73" s="55" customFormat="1" ht="12.6" customHeight="1" x14ac:dyDescent="0.25">
      <c r="A15" s="130"/>
      <c r="B15" s="43"/>
      <c r="C15" s="43"/>
      <c r="D15" s="43"/>
      <c r="E15" s="43"/>
      <c r="F15" s="212"/>
    </row>
    <row r="16" spans="1:73" s="76" customFormat="1" ht="15.6" x14ac:dyDescent="0.25">
      <c r="A16" s="219" t="s">
        <v>153</v>
      </c>
      <c r="B16" s="213"/>
      <c r="C16" s="220" t="s">
        <v>166</v>
      </c>
      <c r="D16" s="213"/>
      <c r="E16" s="221" t="s">
        <v>20</v>
      </c>
      <c r="F16" s="612">
        <f>B16*D16</f>
        <v>0</v>
      </c>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row>
    <row r="17" spans="1:73" s="23" customFormat="1" ht="15.6" x14ac:dyDescent="0.3">
      <c r="A17" s="222"/>
      <c r="B17" s="223"/>
      <c r="C17" s="216"/>
      <c r="D17" s="223"/>
      <c r="E17" s="216"/>
      <c r="F17" s="611"/>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row>
    <row r="18" spans="1:73" ht="15.6" x14ac:dyDescent="0.3">
      <c r="A18" s="222" t="s">
        <v>154</v>
      </c>
      <c r="B18" s="213"/>
      <c r="C18" s="220" t="s">
        <v>166</v>
      </c>
      <c r="D18" s="213"/>
      <c r="E18" s="221" t="s">
        <v>20</v>
      </c>
      <c r="F18" s="612">
        <f>B18*D18</f>
        <v>0</v>
      </c>
    </row>
    <row r="19" spans="1:73" ht="15.6" x14ac:dyDescent="0.3">
      <c r="A19" s="222"/>
      <c r="B19" s="224"/>
      <c r="C19" s="220"/>
      <c r="D19" s="224"/>
      <c r="E19" s="220"/>
      <c r="F19" s="613"/>
    </row>
    <row r="20" spans="1:73" ht="15.6" x14ac:dyDescent="0.3">
      <c r="A20" s="222" t="s">
        <v>155</v>
      </c>
      <c r="B20" s="213"/>
      <c r="C20" s="220" t="s">
        <v>166</v>
      </c>
      <c r="D20" s="213"/>
      <c r="E20" s="221" t="s">
        <v>20</v>
      </c>
      <c r="F20" s="612">
        <f>B20*D20</f>
        <v>0</v>
      </c>
    </row>
    <row r="21" spans="1:73" ht="15.6" x14ac:dyDescent="0.3">
      <c r="A21" s="222"/>
      <c r="B21" s="224"/>
      <c r="C21" s="220"/>
      <c r="D21" s="224"/>
      <c r="E21" s="220"/>
      <c r="F21" s="613"/>
    </row>
    <row r="22" spans="1:73" ht="15.6" x14ac:dyDescent="0.3">
      <c r="A22" s="222" t="s">
        <v>156</v>
      </c>
      <c r="B22" s="213"/>
      <c r="C22" s="220" t="s">
        <v>166</v>
      </c>
      <c r="D22" s="213"/>
      <c r="E22" s="221" t="s">
        <v>20</v>
      </c>
      <c r="F22" s="612">
        <f>B22*D22</f>
        <v>0</v>
      </c>
    </row>
    <row r="23" spans="1:73" ht="15.6" x14ac:dyDescent="0.3">
      <c r="A23" s="222"/>
      <c r="B23" s="224"/>
      <c r="C23" s="220"/>
      <c r="D23" s="224"/>
      <c r="E23" s="220"/>
      <c r="F23" s="613"/>
    </row>
    <row r="24" spans="1:73" s="76" customFormat="1" ht="14.4" customHeight="1" x14ac:dyDescent="0.25">
      <c r="A24" s="219" t="s">
        <v>157</v>
      </c>
      <c r="B24" s="213"/>
      <c r="C24" s="220" t="s">
        <v>166</v>
      </c>
      <c r="D24" s="213"/>
      <c r="E24" s="221" t="s">
        <v>20</v>
      </c>
      <c r="F24" s="612">
        <f>B24*D24</f>
        <v>0</v>
      </c>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row>
    <row r="25" spans="1:73" s="76" customFormat="1" ht="14.4" customHeight="1" x14ac:dyDescent="0.25">
      <c r="A25" s="219"/>
      <c r="B25" s="224"/>
      <c r="C25" s="220"/>
      <c r="D25" s="224"/>
      <c r="E25" s="220"/>
      <c r="F25" s="613"/>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row>
    <row r="26" spans="1:73" ht="15.6" x14ac:dyDescent="0.3">
      <c r="A26" s="222" t="s">
        <v>158</v>
      </c>
      <c r="B26" s="213"/>
      <c r="C26" s="220" t="s">
        <v>166</v>
      </c>
      <c r="D26" s="213"/>
      <c r="E26" s="221" t="s">
        <v>20</v>
      </c>
      <c r="F26" s="612">
        <f>B26*D26</f>
        <v>0</v>
      </c>
    </row>
    <row r="27" spans="1:73" ht="15.6" x14ac:dyDescent="0.3">
      <c r="A27" s="222"/>
      <c r="B27" s="224"/>
      <c r="C27" s="220"/>
      <c r="D27" s="224"/>
      <c r="E27" s="220"/>
      <c r="F27" s="613"/>
    </row>
    <row r="28" spans="1:73" ht="15.6" x14ac:dyDescent="0.3">
      <c r="A28" s="222" t="s">
        <v>82</v>
      </c>
      <c r="B28" s="213"/>
      <c r="C28" s="220" t="s">
        <v>166</v>
      </c>
      <c r="D28" s="213"/>
      <c r="E28" s="221" t="s">
        <v>20</v>
      </c>
      <c r="F28" s="612">
        <f>B28*D28</f>
        <v>0</v>
      </c>
    </row>
    <row r="29" spans="1:73" ht="15.6" x14ac:dyDescent="0.3">
      <c r="A29" s="101"/>
      <c r="B29" s="224"/>
      <c r="C29" s="220"/>
      <c r="D29" s="224"/>
      <c r="E29" s="220"/>
      <c r="F29" s="613"/>
    </row>
    <row r="30" spans="1:73" ht="15.6" x14ac:dyDescent="0.3">
      <c r="A30" s="101" t="s">
        <v>159</v>
      </c>
      <c r="B30" s="213"/>
      <c r="C30" s="220" t="s">
        <v>166</v>
      </c>
      <c r="D30" s="213"/>
      <c r="E30" s="221" t="s">
        <v>20</v>
      </c>
      <c r="F30" s="612">
        <f>B30*D30</f>
        <v>0</v>
      </c>
    </row>
    <row r="31" spans="1:73" ht="15.6" x14ac:dyDescent="0.3">
      <c r="A31" s="101"/>
      <c r="B31" s="224"/>
      <c r="C31" s="220"/>
      <c r="D31" s="224"/>
      <c r="E31" s="220"/>
      <c r="F31" s="613"/>
    </row>
    <row r="32" spans="1:73" ht="15.6" x14ac:dyDescent="0.3">
      <c r="A32" s="101" t="s">
        <v>341</v>
      </c>
      <c r="B32" s="213"/>
      <c r="C32" s="220" t="s">
        <v>166</v>
      </c>
      <c r="D32" s="213"/>
      <c r="E32" s="221" t="s">
        <v>20</v>
      </c>
      <c r="F32" s="612">
        <f>B32*D32</f>
        <v>0</v>
      </c>
    </row>
    <row r="33" spans="1:7" ht="15.6" x14ac:dyDescent="0.3">
      <c r="A33" s="101"/>
      <c r="B33" s="224"/>
      <c r="C33" s="220"/>
      <c r="D33" s="224"/>
      <c r="E33" s="220"/>
      <c r="F33" s="613"/>
    </row>
    <row r="34" spans="1:7" ht="15.6" x14ac:dyDescent="0.3">
      <c r="A34" s="101" t="s">
        <v>160</v>
      </c>
      <c r="B34" s="213"/>
      <c r="C34" s="220" t="s">
        <v>166</v>
      </c>
      <c r="D34" s="213"/>
      <c r="E34" s="221" t="s">
        <v>20</v>
      </c>
      <c r="F34" s="612">
        <f>B34*D34</f>
        <v>0</v>
      </c>
    </row>
    <row r="35" spans="1:7" ht="15.6" x14ac:dyDescent="0.3">
      <c r="A35" s="101"/>
      <c r="B35" s="224"/>
      <c r="C35" s="220"/>
      <c r="D35" s="224"/>
      <c r="E35" s="220"/>
      <c r="F35" s="613"/>
    </row>
    <row r="36" spans="1:7" ht="15.6" x14ac:dyDescent="0.3">
      <c r="A36" s="101" t="s">
        <v>167</v>
      </c>
      <c r="B36" s="213"/>
      <c r="C36" s="220" t="s">
        <v>166</v>
      </c>
      <c r="D36" s="213"/>
      <c r="E36" s="221" t="s">
        <v>20</v>
      </c>
      <c r="F36" s="612">
        <f>B36*D36</f>
        <v>0</v>
      </c>
    </row>
    <row r="37" spans="1:7" ht="15.6" x14ac:dyDescent="0.3">
      <c r="A37" s="101"/>
      <c r="B37" s="224"/>
      <c r="C37" s="220"/>
      <c r="D37" s="224"/>
      <c r="E37" s="220"/>
      <c r="F37" s="613"/>
    </row>
    <row r="38" spans="1:7" ht="15.6" x14ac:dyDescent="0.3">
      <c r="A38" s="228" t="s">
        <v>194</v>
      </c>
      <c r="B38" s="213">
        <v>0</v>
      </c>
      <c r="C38" s="229" t="s">
        <v>166</v>
      </c>
      <c r="D38" s="213">
        <v>0</v>
      </c>
      <c r="E38" s="230" t="s">
        <v>20</v>
      </c>
      <c r="F38" s="614">
        <f>B38*D38</f>
        <v>0</v>
      </c>
    </row>
    <row r="39" spans="1:7" ht="16.2" thickBot="1" x14ac:dyDescent="0.35">
      <c r="A39" s="101"/>
      <c r="B39" s="221"/>
      <c r="C39" s="220"/>
      <c r="D39" s="214"/>
      <c r="E39" s="221"/>
      <c r="F39" s="615"/>
    </row>
    <row r="40" spans="1:7" s="63" customFormat="1" ht="18" thickBot="1" x14ac:dyDescent="0.35">
      <c r="A40" s="228" t="s">
        <v>193</v>
      </c>
      <c r="B40" s="226"/>
      <c r="C40" s="226"/>
      <c r="D40" s="227"/>
      <c r="E40" s="226"/>
      <c r="F40" s="616">
        <f>SUM(F16:F38)</f>
        <v>0</v>
      </c>
      <c r="G40" s="236" t="str">
        <f>IF(F40&lt;=F12,"OK","Too High")</f>
        <v>OK</v>
      </c>
    </row>
    <row r="41" spans="1:7" ht="13.2" x14ac:dyDescent="0.25">
      <c r="A41" s="117"/>
      <c r="B41" s="42"/>
      <c r="C41" s="42"/>
      <c r="D41" s="42"/>
      <c r="E41" s="42"/>
      <c r="F41" s="42"/>
    </row>
    <row r="42" spans="1:7" x14ac:dyDescent="0.25">
      <c r="A42" s="237" t="s">
        <v>387</v>
      </c>
      <c r="B42" s="224"/>
      <c r="C42" s="220"/>
      <c r="D42" s="214"/>
      <c r="E42" s="220"/>
      <c r="F42" s="220"/>
    </row>
    <row r="43" spans="1:7" ht="10.95" customHeight="1" x14ac:dyDescent="0.25">
      <c r="A43" s="235"/>
      <c r="B43" s="224"/>
      <c r="C43" s="220"/>
      <c r="D43" s="214"/>
      <c r="E43" s="220"/>
      <c r="F43" s="220"/>
    </row>
    <row r="44" spans="1:7" ht="15.6" x14ac:dyDescent="0.3">
      <c r="A44" s="64"/>
      <c r="B44" s="43"/>
      <c r="C44" s="43"/>
      <c r="D44" s="43"/>
      <c r="E44" s="43"/>
    </row>
    <row r="45" spans="1:7" ht="15.6" x14ac:dyDescent="0.3">
      <c r="A45" s="64"/>
      <c r="B45" s="43"/>
      <c r="C45" s="43"/>
      <c r="D45" s="43"/>
      <c r="E45" s="43"/>
    </row>
    <row r="46" spans="1:7" ht="15.6" x14ac:dyDescent="0.3">
      <c r="A46" s="64"/>
      <c r="B46" s="43"/>
      <c r="C46" s="43"/>
      <c r="D46" s="43"/>
      <c r="E46" s="43"/>
    </row>
    <row r="47" spans="1:7" ht="15.6" x14ac:dyDescent="0.3">
      <c r="A47" s="64"/>
      <c r="B47" s="43"/>
      <c r="C47" s="43"/>
      <c r="D47" s="43"/>
      <c r="E47" s="43"/>
    </row>
    <row r="48" spans="1:7" ht="15.6" x14ac:dyDescent="0.3">
      <c r="A48" s="64"/>
      <c r="B48" s="43"/>
      <c r="C48" s="43"/>
      <c r="D48" s="43"/>
      <c r="E48" s="43"/>
    </row>
    <row r="49" spans="1:6" ht="15.6" x14ac:dyDescent="0.3">
      <c r="A49" s="64"/>
      <c r="B49" s="43"/>
      <c r="C49" s="43"/>
      <c r="D49" s="43"/>
      <c r="E49" s="43"/>
    </row>
    <row r="50" spans="1:6" s="45" customFormat="1" ht="15.6" x14ac:dyDescent="0.3">
      <c r="A50" s="65"/>
      <c r="B50" s="44"/>
      <c r="C50" s="44"/>
      <c r="D50" s="21"/>
      <c r="E50" s="21"/>
      <c r="F50" s="21"/>
    </row>
    <row r="51" spans="1:6" s="35" customFormat="1" ht="14.4" customHeight="1" x14ac:dyDescent="0.25">
      <c r="A51" s="67"/>
      <c r="B51" s="43"/>
      <c r="C51" s="43"/>
      <c r="D51" s="43"/>
      <c r="E51" s="43"/>
      <c r="F51" s="43"/>
    </row>
    <row r="52" spans="1:6" ht="15.6" x14ac:dyDescent="0.3">
      <c r="A52" s="64"/>
      <c r="B52" s="43"/>
      <c r="C52" s="43"/>
      <c r="D52" s="43"/>
      <c r="E52" s="43"/>
    </row>
    <row r="53" spans="1:6" ht="15.6" x14ac:dyDescent="0.3">
      <c r="A53" s="64"/>
      <c r="B53" s="43"/>
      <c r="C53" s="43"/>
      <c r="D53" s="43"/>
      <c r="E53" s="43"/>
    </row>
    <row r="54" spans="1:6" ht="15.6" x14ac:dyDescent="0.3">
      <c r="A54" s="64"/>
      <c r="B54" s="43"/>
      <c r="C54" s="43"/>
      <c r="D54" s="43"/>
      <c r="E54" s="43"/>
    </row>
    <row r="55" spans="1:6" ht="15.6" x14ac:dyDescent="0.3">
      <c r="A55" s="64"/>
      <c r="B55" s="43"/>
      <c r="C55" s="43"/>
      <c r="D55" s="43"/>
      <c r="E55" s="43"/>
    </row>
    <row r="56" spans="1:6" s="45" customFormat="1" ht="15.6" x14ac:dyDescent="0.3">
      <c r="A56" s="65"/>
      <c r="B56" s="44"/>
      <c r="C56" s="44"/>
      <c r="D56" s="21"/>
      <c r="E56" s="21"/>
      <c r="F56" s="21"/>
    </row>
    <row r="57" spans="1:6" s="35" customFormat="1" ht="14.4" customHeight="1" x14ac:dyDescent="0.25">
      <c r="A57" s="46"/>
      <c r="B57" s="43"/>
      <c r="C57" s="43"/>
      <c r="D57" s="43"/>
      <c r="E57" s="43"/>
      <c r="F57" s="43"/>
    </row>
    <row r="58" spans="1:6" s="35" customFormat="1" ht="14.4" customHeight="1" x14ac:dyDescent="0.25">
      <c r="A58" s="46"/>
      <c r="B58" s="43"/>
      <c r="C58" s="43"/>
      <c r="D58" s="43"/>
      <c r="E58" s="43"/>
      <c r="F58" s="43"/>
    </row>
    <row r="59" spans="1:6" s="35" customFormat="1" ht="14.4" customHeight="1" x14ac:dyDescent="0.25">
      <c r="A59" s="46"/>
      <c r="B59" s="43"/>
      <c r="C59" s="43"/>
      <c r="D59" s="43"/>
      <c r="E59" s="43"/>
      <c r="F59" s="43"/>
    </row>
    <row r="60" spans="1:6" s="35" customFormat="1" ht="14.4" customHeight="1" x14ac:dyDescent="0.25">
      <c r="A60" s="46"/>
      <c r="B60" s="43"/>
      <c r="C60" s="43"/>
      <c r="D60" s="43"/>
      <c r="E60" s="43"/>
      <c r="F60" s="43"/>
    </row>
    <row r="61" spans="1:6" s="35" customFormat="1" ht="14.4" customHeight="1" x14ac:dyDescent="0.25">
      <c r="A61" s="46"/>
      <c r="B61" s="43"/>
      <c r="C61" s="43"/>
      <c r="D61" s="43"/>
      <c r="E61" s="43"/>
      <c r="F61" s="43"/>
    </row>
    <row r="62" spans="1:6" ht="15.6" x14ac:dyDescent="0.25">
      <c r="A62" s="46"/>
      <c r="B62" s="43"/>
      <c r="C62" s="43"/>
      <c r="D62" s="43"/>
      <c r="E62" s="43"/>
    </row>
    <row r="63" spans="1:6" s="35" customFormat="1" ht="14.4" customHeight="1" x14ac:dyDescent="0.25">
      <c r="A63" s="46"/>
      <c r="B63" s="43"/>
      <c r="C63" s="43"/>
      <c r="D63" s="43"/>
      <c r="E63" s="43"/>
      <c r="F63" s="43"/>
    </row>
    <row r="64" spans="1:6" ht="15.6" x14ac:dyDescent="0.25">
      <c r="A64" s="46"/>
      <c r="B64" s="43"/>
      <c r="C64" s="43"/>
      <c r="D64" s="43"/>
      <c r="E64" s="43"/>
    </row>
    <row r="65" spans="1:6" ht="15.6" x14ac:dyDescent="0.25">
      <c r="A65" s="46"/>
      <c r="B65" s="43"/>
      <c r="C65" s="43"/>
      <c r="D65" s="43"/>
      <c r="E65" s="43"/>
    </row>
    <row r="66" spans="1:6" s="35" customFormat="1" ht="14.4" customHeight="1" x14ac:dyDescent="0.25">
      <c r="A66" s="46"/>
      <c r="B66" s="43"/>
      <c r="C66" s="43"/>
      <c r="D66" s="43"/>
      <c r="E66" s="43"/>
      <c r="F66" s="43"/>
    </row>
    <row r="67" spans="1:6" ht="15.6" x14ac:dyDescent="0.25">
      <c r="A67" s="46"/>
      <c r="B67" s="43"/>
      <c r="C67" s="43"/>
      <c r="D67" s="43"/>
      <c r="E67" s="43"/>
    </row>
    <row r="68" spans="1:6" s="35" customFormat="1" ht="14.4" customHeight="1" x14ac:dyDescent="0.25">
      <c r="A68" s="46"/>
      <c r="B68" s="43"/>
      <c r="C68" s="43"/>
      <c r="D68" s="43"/>
      <c r="E68" s="43"/>
      <c r="F68" s="43"/>
    </row>
    <row r="69" spans="1:6" ht="15.6" x14ac:dyDescent="0.25">
      <c r="A69" s="46"/>
      <c r="B69" s="43"/>
      <c r="C69" s="43"/>
      <c r="D69" s="43"/>
      <c r="E69" s="43"/>
    </row>
    <row r="70" spans="1:6" ht="15.6" x14ac:dyDescent="0.25">
      <c r="A70" s="46"/>
      <c r="B70" s="43"/>
      <c r="C70" s="43"/>
      <c r="D70" s="43"/>
      <c r="E70" s="43"/>
    </row>
    <row r="71" spans="1:6" s="35" customFormat="1" ht="14.4" customHeight="1" x14ac:dyDescent="0.25">
      <c r="A71" s="46"/>
      <c r="B71" s="43"/>
      <c r="C71" s="43"/>
      <c r="D71" s="43"/>
      <c r="E71" s="43"/>
      <c r="F71" s="43"/>
    </row>
    <row r="72" spans="1:6" ht="15.6" x14ac:dyDescent="0.25">
      <c r="A72" s="46"/>
      <c r="B72" s="43"/>
      <c r="C72" s="43"/>
      <c r="D72" s="43"/>
      <c r="E72" s="43"/>
    </row>
    <row r="73" spans="1:6" s="35" customFormat="1" ht="14.4" customHeight="1" x14ac:dyDescent="0.25">
      <c r="A73" s="46"/>
      <c r="B73" s="43"/>
      <c r="C73" s="43"/>
      <c r="D73" s="43"/>
      <c r="E73" s="43"/>
      <c r="F73" s="43"/>
    </row>
    <row r="74" spans="1:6" ht="15.6" x14ac:dyDescent="0.25">
      <c r="A74" s="46"/>
      <c r="B74" s="43"/>
      <c r="C74" s="43"/>
      <c r="D74" s="43"/>
      <c r="E74" s="43"/>
    </row>
    <row r="75" spans="1:6" ht="15.6" x14ac:dyDescent="0.25">
      <c r="A75" s="46"/>
      <c r="B75" s="43"/>
      <c r="C75" s="43"/>
      <c r="D75" s="43"/>
      <c r="E75" s="43"/>
    </row>
    <row r="76" spans="1:6" s="35" customFormat="1" ht="14.4" customHeight="1" x14ac:dyDescent="0.25">
      <c r="A76" s="46"/>
      <c r="B76" s="43"/>
      <c r="C76" s="43"/>
      <c r="D76" s="43"/>
      <c r="E76" s="43"/>
      <c r="F76" s="43"/>
    </row>
    <row r="77" spans="1:6" ht="15.6" x14ac:dyDescent="0.3">
      <c r="A77" s="64"/>
      <c r="B77" s="43"/>
      <c r="C77" s="43"/>
      <c r="D77" s="43"/>
      <c r="E77" s="43"/>
    </row>
    <row r="78" spans="1:6" s="45" customFormat="1" ht="15.6" x14ac:dyDescent="0.3">
      <c r="A78" s="65"/>
      <c r="B78" s="44"/>
      <c r="C78" s="44"/>
      <c r="D78" s="21"/>
      <c r="E78" s="21"/>
      <c r="F78" s="21"/>
    </row>
    <row r="79" spans="1:6" s="35" customFormat="1" ht="14.4" customHeight="1" x14ac:dyDescent="0.25">
      <c r="A79" s="67"/>
      <c r="B79" s="43"/>
      <c r="C79" s="43"/>
      <c r="D79" s="43"/>
      <c r="E79" s="43"/>
      <c r="F79" s="43"/>
    </row>
    <row r="80" spans="1:6" ht="15.6" x14ac:dyDescent="0.3">
      <c r="A80" s="64"/>
      <c r="B80" s="43"/>
      <c r="C80" s="43"/>
      <c r="D80" s="43"/>
      <c r="E80" s="43"/>
    </row>
    <row r="81" spans="1:6" ht="15.6" x14ac:dyDescent="0.3">
      <c r="A81" s="64"/>
      <c r="B81" s="43"/>
      <c r="C81" s="43"/>
      <c r="D81" s="43"/>
      <c r="E81" s="43"/>
    </row>
    <row r="82" spans="1:6" s="35" customFormat="1" ht="14.4" customHeight="1" x14ac:dyDescent="0.25">
      <c r="A82" s="67"/>
      <c r="B82" s="43"/>
      <c r="C82" s="43"/>
      <c r="D82" s="43"/>
      <c r="E82" s="43"/>
      <c r="F82" s="43"/>
    </row>
    <row r="83" spans="1:6" ht="15.6" x14ac:dyDescent="0.3">
      <c r="A83" s="64"/>
      <c r="B83" s="43"/>
      <c r="C83" s="43"/>
      <c r="D83" s="43"/>
      <c r="E83" s="43"/>
    </row>
    <row r="84" spans="1:6" ht="15.6" x14ac:dyDescent="0.3">
      <c r="A84" s="64"/>
      <c r="B84" s="43"/>
      <c r="C84" s="43"/>
      <c r="D84" s="43"/>
      <c r="E84" s="43"/>
    </row>
    <row r="85" spans="1:6" ht="15.6" x14ac:dyDescent="0.3">
      <c r="A85" s="64"/>
      <c r="B85" s="43"/>
      <c r="C85" s="43"/>
      <c r="D85" s="43"/>
      <c r="E85" s="43"/>
    </row>
    <row r="86" spans="1:6" s="45" customFormat="1" ht="15.6" x14ac:dyDescent="0.3">
      <c r="A86" s="65"/>
      <c r="B86" s="44"/>
      <c r="C86" s="44"/>
      <c r="D86" s="21"/>
      <c r="E86" s="21"/>
      <c r="F86" s="21"/>
    </row>
    <row r="87" spans="1:6" s="35" customFormat="1" ht="14.4" customHeight="1" x14ac:dyDescent="0.25">
      <c r="A87" s="67"/>
      <c r="B87" s="43"/>
      <c r="C87" s="43"/>
      <c r="D87" s="43"/>
      <c r="E87" s="43"/>
      <c r="F87" s="43"/>
    </row>
    <row r="88" spans="1:6" ht="15.6" x14ac:dyDescent="0.3">
      <c r="A88" s="64"/>
      <c r="B88" s="43"/>
      <c r="C88" s="43"/>
      <c r="D88" s="43"/>
      <c r="E88" s="43"/>
    </row>
    <row r="89" spans="1:6" ht="15.6" x14ac:dyDescent="0.3">
      <c r="A89" s="64"/>
      <c r="B89" s="43"/>
      <c r="C89" s="43"/>
      <c r="D89" s="43"/>
      <c r="E89" s="43"/>
    </row>
    <row r="90" spans="1:6" ht="15.6" x14ac:dyDescent="0.3">
      <c r="A90" s="64"/>
      <c r="B90" s="43"/>
      <c r="C90" s="43"/>
      <c r="D90" s="43"/>
      <c r="E90" s="43"/>
    </row>
    <row r="91" spans="1:6" s="45" customFormat="1" ht="15.6" x14ac:dyDescent="0.3">
      <c r="A91" s="65"/>
      <c r="B91" s="44"/>
      <c r="C91" s="44"/>
      <c r="D91" s="21"/>
      <c r="E91" s="21"/>
      <c r="F91" s="21"/>
    </row>
    <row r="92" spans="1:6" s="35" customFormat="1" ht="14.4" customHeight="1" x14ac:dyDescent="0.25">
      <c r="A92" s="67"/>
      <c r="B92" s="43"/>
      <c r="C92" s="43"/>
      <c r="D92" s="43"/>
      <c r="E92" s="43"/>
      <c r="F92" s="43"/>
    </row>
    <row r="93" spans="1:6" ht="15.6" x14ac:dyDescent="0.3">
      <c r="A93" s="64"/>
      <c r="B93" s="43"/>
      <c r="C93" s="43"/>
      <c r="D93" s="43"/>
      <c r="E93" s="43"/>
    </row>
    <row r="94" spans="1:6" ht="15.6" x14ac:dyDescent="0.3">
      <c r="A94" s="64"/>
      <c r="B94" s="43"/>
      <c r="C94" s="43"/>
      <c r="D94" s="43"/>
      <c r="E94" s="43"/>
    </row>
    <row r="95" spans="1:6" ht="15.6" x14ac:dyDescent="0.3">
      <c r="A95" s="64"/>
      <c r="B95" s="43"/>
      <c r="C95" s="43"/>
      <c r="D95" s="43"/>
      <c r="E95" s="43"/>
    </row>
    <row r="96" spans="1:6" s="45" customFormat="1" ht="15.6" x14ac:dyDescent="0.3">
      <c r="A96" s="65"/>
      <c r="B96" s="44"/>
      <c r="C96" s="44"/>
      <c r="D96" s="21"/>
      <c r="E96" s="21"/>
      <c r="F96" s="21"/>
    </row>
    <row r="97" spans="1:6" ht="15.6" x14ac:dyDescent="0.3">
      <c r="A97" s="64"/>
      <c r="B97" s="43"/>
      <c r="C97" s="43"/>
      <c r="D97" s="43"/>
      <c r="E97" s="43"/>
    </row>
    <row r="98" spans="1:6" s="35" customFormat="1" ht="14.4" customHeight="1" x14ac:dyDescent="0.25">
      <c r="A98" s="67"/>
      <c r="B98" s="43"/>
      <c r="C98" s="43"/>
      <c r="D98" s="43"/>
      <c r="E98" s="43"/>
      <c r="F98" s="43"/>
    </row>
    <row r="99" spans="1:6" ht="15.6" x14ac:dyDescent="0.3">
      <c r="A99" s="64"/>
      <c r="B99" s="43"/>
      <c r="C99" s="43"/>
      <c r="D99" s="43"/>
      <c r="E99" s="43"/>
    </row>
    <row r="100" spans="1:6" ht="15.6" x14ac:dyDescent="0.3">
      <c r="A100" s="64"/>
      <c r="B100" s="43"/>
      <c r="C100" s="43"/>
      <c r="D100" s="43"/>
      <c r="E100" s="43"/>
    </row>
    <row r="101" spans="1:6" ht="15.6" x14ac:dyDescent="0.3">
      <c r="A101" s="64"/>
      <c r="B101" s="43"/>
      <c r="C101" s="43"/>
      <c r="D101" s="43"/>
      <c r="E101" s="43"/>
    </row>
    <row r="102" spans="1:6" ht="15.6" x14ac:dyDescent="0.3">
      <c r="A102" s="64"/>
      <c r="B102" s="43"/>
      <c r="C102" s="43"/>
      <c r="D102" s="43"/>
      <c r="E102" s="43"/>
    </row>
    <row r="103" spans="1:6" s="45" customFormat="1" ht="15.6" x14ac:dyDescent="0.3">
      <c r="A103" s="65"/>
      <c r="B103" s="44"/>
      <c r="C103" s="44"/>
      <c r="D103" s="21"/>
      <c r="E103" s="21"/>
      <c r="F103" s="21"/>
    </row>
    <row r="104" spans="1:6" ht="15.6" x14ac:dyDescent="0.3">
      <c r="A104" s="64"/>
      <c r="B104" s="43"/>
      <c r="C104" s="43"/>
      <c r="D104" s="43"/>
      <c r="E104" s="43"/>
    </row>
    <row r="105" spans="1:6" s="35" customFormat="1" ht="14.4" customHeight="1" x14ac:dyDescent="0.25">
      <c r="A105" s="67"/>
      <c r="B105" s="43"/>
      <c r="C105" s="43"/>
      <c r="D105" s="43"/>
      <c r="E105" s="43"/>
      <c r="F105" s="43"/>
    </row>
    <row r="106" spans="1:6" ht="15.6" x14ac:dyDescent="0.3">
      <c r="A106" s="64"/>
      <c r="B106" s="43"/>
      <c r="C106" s="43"/>
      <c r="D106" s="43"/>
      <c r="E106" s="43"/>
    </row>
    <row r="107" spans="1:6" ht="15.6" x14ac:dyDescent="0.3">
      <c r="A107" s="64"/>
      <c r="B107" s="43"/>
      <c r="C107" s="43"/>
      <c r="D107" s="43"/>
      <c r="E107" s="43"/>
    </row>
    <row r="108" spans="1:6" s="35" customFormat="1" ht="14.4" customHeight="1" x14ac:dyDescent="0.25">
      <c r="A108" s="67"/>
      <c r="B108" s="43"/>
      <c r="C108" s="43"/>
      <c r="D108" s="43"/>
      <c r="E108" s="43"/>
      <c r="F108" s="43"/>
    </row>
    <row r="109" spans="1:6" ht="15.6" x14ac:dyDescent="0.3">
      <c r="A109" s="64"/>
      <c r="B109" s="43"/>
      <c r="C109" s="43"/>
      <c r="D109" s="43"/>
      <c r="E109" s="43"/>
    </row>
    <row r="110" spans="1:6" ht="15.6" x14ac:dyDescent="0.3">
      <c r="A110" s="64"/>
      <c r="B110" s="43"/>
      <c r="C110" s="43"/>
      <c r="D110" s="43"/>
      <c r="E110" s="43"/>
    </row>
    <row r="111" spans="1:6" ht="15.6" x14ac:dyDescent="0.3">
      <c r="A111" s="64"/>
      <c r="B111" s="43"/>
      <c r="C111" s="43"/>
      <c r="D111" s="43"/>
      <c r="E111" s="43"/>
    </row>
    <row r="112" spans="1:6" ht="15.6" x14ac:dyDescent="0.3">
      <c r="A112" s="64"/>
      <c r="B112" s="43"/>
      <c r="C112" s="43"/>
      <c r="D112" s="43"/>
      <c r="E112" s="43"/>
    </row>
    <row r="113" spans="1:6" s="45" customFormat="1" ht="15.6" x14ac:dyDescent="0.3">
      <c r="A113" s="65"/>
      <c r="B113" s="44"/>
      <c r="C113" s="44"/>
      <c r="D113" s="21"/>
      <c r="E113" s="21"/>
      <c r="F113" s="21"/>
    </row>
    <row r="114" spans="1:6" s="35" customFormat="1" ht="14.4" customHeight="1" x14ac:dyDescent="0.25">
      <c r="A114" s="67"/>
      <c r="B114" s="43"/>
      <c r="C114" s="43"/>
      <c r="D114" s="43"/>
      <c r="E114" s="43"/>
      <c r="F114" s="43"/>
    </row>
    <row r="115" spans="1:6" ht="15.6" x14ac:dyDescent="0.3">
      <c r="A115" s="64"/>
      <c r="B115" s="43"/>
      <c r="C115" s="43"/>
      <c r="D115" s="43"/>
      <c r="E115" s="43"/>
    </row>
    <row r="116" spans="1:6" s="35" customFormat="1" ht="14.4" customHeight="1" x14ac:dyDescent="0.25">
      <c r="A116" s="67"/>
      <c r="B116" s="43"/>
      <c r="C116" s="43"/>
      <c r="D116" s="43"/>
      <c r="E116" s="43"/>
      <c r="F116" s="43"/>
    </row>
    <row r="117" spans="1:6" ht="15.6" x14ac:dyDescent="0.3">
      <c r="A117" s="64"/>
      <c r="B117" s="43"/>
      <c r="C117" s="43"/>
      <c r="D117" s="43"/>
      <c r="E117" s="43"/>
    </row>
    <row r="118" spans="1:6" ht="15.6" x14ac:dyDescent="0.3">
      <c r="A118" s="64"/>
      <c r="B118" s="43"/>
      <c r="C118" s="43"/>
      <c r="D118" s="43"/>
      <c r="E118" s="43"/>
    </row>
    <row r="119" spans="1:6" ht="15.6" x14ac:dyDescent="0.3">
      <c r="A119" s="64"/>
      <c r="B119" s="43"/>
      <c r="C119" s="43"/>
      <c r="D119" s="43"/>
      <c r="E119" s="43"/>
    </row>
    <row r="120" spans="1:6" s="45" customFormat="1" ht="15.6" x14ac:dyDescent="0.3">
      <c r="A120" s="65"/>
      <c r="B120" s="44"/>
      <c r="C120" s="44"/>
      <c r="D120" s="21"/>
      <c r="E120" s="21"/>
      <c r="F120" s="21"/>
    </row>
    <row r="121" spans="1:6" ht="15.6" x14ac:dyDescent="0.3">
      <c r="A121" s="64"/>
      <c r="B121" s="43"/>
      <c r="C121" s="43"/>
      <c r="D121" s="43"/>
      <c r="E121" s="43"/>
    </row>
    <row r="122" spans="1:6" s="35" customFormat="1" ht="14.4" customHeight="1" x14ac:dyDescent="0.25">
      <c r="A122" s="67"/>
      <c r="B122" s="43"/>
      <c r="C122" s="43"/>
      <c r="D122" s="43"/>
      <c r="E122" s="43"/>
      <c r="F122" s="43"/>
    </row>
    <row r="123" spans="1:6" ht="15.6" x14ac:dyDescent="0.3">
      <c r="A123" s="64"/>
      <c r="B123" s="43"/>
      <c r="C123" s="43"/>
      <c r="D123" s="43"/>
      <c r="E123" s="43"/>
    </row>
    <row r="124" spans="1:6" ht="15.6" x14ac:dyDescent="0.3">
      <c r="A124" s="64"/>
      <c r="B124" s="43"/>
      <c r="C124" s="43"/>
      <c r="D124" s="43"/>
      <c r="E124" s="43"/>
    </row>
    <row r="125" spans="1:6" s="35" customFormat="1" ht="14.4" customHeight="1" x14ac:dyDescent="0.25">
      <c r="A125" s="67"/>
      <c r="B125" s="43"/>
      <c r="C125" s="43"/>
      <c r="D125" s="43"/>
      <c r="E125" s="43"/>
      <c r="F125" s="43"/>
    </row>
    <row r="126" spans="1:6" ht="15.6" x14ac:dyDescent="0.3">
      <c r="A126" s="64"/>
      <c r="B126" s="43"/>
      <c r="C126" s="43"/>
      <c r="D126" s="43"/>
      <c r="E126" s="43"/>
    </row>
    <row r="127" spans="1:6" ht="15.6" x14ac:dyDescent="0.3">
      <c r="A127" s="64"/>
      <c r="B127" s="43"/>
      <c r="C127" s="43"/>
      <c r="D127" s="43"/>
      <c r="E127" s="43"/>
    </row>
    <row r="128" spans="1:6" ht="15.6" x14ac:dyDescent="0.3">
      <c r="A128" s="64"/>
      <c r="B128" s="43"/>
      <c r="C128" s="43"/>
      <c r="D128" s="43"/>
      <c r="E128" s="43"/>
    </row>
    <row r="129" spans="1:6" s="48" customFormat="1" ht="17.399999999999999" x14ac:dyDescent="0.3">
      <c r="A129" s="68"/>
      <c r="B129" s="44"/>
      <c r="C129" s="44"/>
      <c r="D129" s="21"/>
      <c r="E129" s="21"/>
      <c r="F129" s="69"/>
    </row>
    <row r="130" spans="1:6" ht="15.6" x14ac:dyDescent="0.3">
      <c r="A130" s="64"/>
      <c r="B130" s="43"/>
      <c r="C130" s="43"/>
      <c r="D130" s="43"/>
      <c r="E130" s="43"/>
    </row>
    <row r="131" spans="1:6" s="48" customFormat="1" ht="17.399999999999999" x14ac:dyDescent="0.3">
      <c r="A131" s="68"/>
      <c r="B131" s="44"/>
      <c r="C131" s="44"/>
      <c r="D131" s="69"/>
      <c r="E131" s="69"/>
      <c r="F131" s="21"/>
    </row>
    <row r="132" spans="1:6" s="48" customFormat="1" ht="15.6" customHeight="1" x14ac:dyDescent="0.3">
      <c r="A132" s="68"/>
      <c r="B132" s="44"/>
      <c r="C132" s="44"/>
      <c r="D132" s="69"/>
      <c r="E132" s="69"/>
      <c r="F132" s="21"/>
    </row>
    <row r="133" spans="1:6" s="48" customFormat="1" ht="17.399999999999999" x14ac:dyDescent="0.3">
      <c r="A133" s="68"/>
      <c r="B133" s="44"/>
      <c r="C133" s="44"/>
      <c r="D133" s="69"/>
      <c r="E133" s="69"/>
      <c r="F133" s="21"/>
    </row>
    <row r="134" spans="1:6" ht="12.6" customHeight="1" x14ac:dyDescent="0.25">
      <c r="A134" s="70"/>
      <c r="B134" s="43"/>
      <c r="C134" s="43"/>
      <c r="D134" s="43"/>
      <c r="E134" s="43"/>
    </row>
    <row r="135" spans="1:6" s="24" customFormat="1" ht="17.399999999999999" x14ac:dyDescent="0.3">
      <c r="A135" s="71"/>
      <c r="B135" s="44"/>
      <c r="C135" s="44"/>
      <c r="D135" s="44"/>
      <c r="E135" s="44"/>
      <c r="F135" s="69"/>
    </row>
    <row r="136" spans="1:6" ht="12.6" customHeight="1" x14ac:dyDescent="0.25">
      <c r="A136" s="70"/>
      <c r="B136" s="43"/>
      <c r="C136" s="43"/>
      <c r="D136" s="43"/>
      <c r="E136" s="43"/>
    </row>
    <row r="137" spans="1:6" s="24" customFormat="1" ht="17.399999999999999" x14ac:dyDescent="0.3">
      <c r="A137" s="71"/>
      <c r="B137" s="44"/>
      <c r="C137" s="44"/>
      <c r="D137" s="44"/>
      <c r="E137" s="44"/>
      <c r="F137" s="69"/>
    </row>
    <row r="138" spans="1:6" ht="12.6" customHeight="1" x14ac:dyDescent="0.25">
      <c r="A138" s="70"/>
      <c r="B138" s="43"/>
      <c r="C138" s="43"/>
      <c r="D138" s="43"/>
      <c r="E138" s="43"/>
    </row>
    <row r="139" spans="1:6" ht="17.399999999999999" x14ac:dyDescent="0.3">
      <c r="A139" s="71"/>
      <c r="B139" s="21"/>
      <c r="C139" s="21"/>
      <c r="D139" s="21"/>
      <c r="E139" s="21"/>
      <c r="F139" s="69"/>
    </row>
    <row r="140" spans="1:6" ht="12.6" customHeight="1" x14ac:dyDescent="0.25">
      <c r="A140" s="70"/>
      <c r="B140" s="43"/>
      <c r="C140" s="43"/>
      <c r="D140" s="43"/>
      <c r="E140" s="43"/>
    </row>
    <row r="141" spans="1:6" ht="15.6" x14ac:dyDescent="0.3">
      <c r="A141" s="64"/>
      <c r="B141" s="43"/>
      <c r="C141" s="43"/>
      <c r="D141" s="43"/>
      <c r="E141" s="43"/>
    </row>
    <row r="142" spans="1:6" ht="15.6" x14ac:dyDescent="0.3">
      <c r="A142" s="64"/>
      <c r="B142" s="43"/>
      <c r="C142" s="43"/>
      <c r="D142" s="43"/>
      <c r="E142" s="43"/>
    </row>
    <row r="143" spans="1:6" ht="15.6" x14ac:dyDescent="0.3">
      <c r="A143" s="64"/>
      <c r="B143" s="43"/>
      <c r="C143" s="43"/>
      <c r="D143" s="43"/>
      <c r="E143" s="43"/>
    </row>
    <row r="144" spans="1:6" s="45" customFormat="1" ht="15.6" x14ac:dyDescent="0.3">
      <c r="A144" s="65"/>
      <c r="B144" s="21"/>
      <c r="C144" s="21"/>
      <c r="D144" s="21"/>
      <c r="E144" s="21"/>
      <c r="F144" s="21"/>
    </row>
    <row r="145" spans="1:5" x14ac:dyDescent="0.25">
      <c r="A145" s="70"/>
      <c r="B145" s="43"/>
      <c r="C145" s="43"/>
      <c r="D145" s="43"/>
      <c r="E145" s="43"/>
    </row>
    <row r="146" spans="1:5" x14ac:dyDescent="0.25">
      <c r="A146" s="70"/>
      <c r="B146" s="43"/>
      <c r="C146" s="43"/>
      <c r="D146" s="43"/>
      <c r="E146" s="43"/>
    </row>
    <row r="147" spans="1:5" x14ac:dyDescent="0.25">
      <c r="A147" s="70"/>
      <c r="B147" s="43"/>
      <c r="C147" s="43"/>
      <c r="D147" s="43"/>
      <c r="E147" s="43"/>
    </row>
    <row r="148" spans="1:5" x14ac:dyDescent="0.25">
      <c r="A148" s="70"/>
      <c r="B148" s="43"/>
      <c r="C148" s="43"/>
      <c r="D148" s="43"/>
      <c r="E148" s="43"/>
    </row>
    <row r="149" spans="1:5" x14ac:dyDescent="0.25">
      <c r="A149" s="70"/>
      <c r="B149" s="43"/>
      <c r="C149" s="43"/>
      <c r="D149" s="43"/>
      <c r="E149" s="43"/>
    </row>
    <row r="150" spans="1:5" x14ac:dyDescent="0.25">
      <c r="A150" s="70"/>
      <c r="B150" s="43"/>
      <c r="C150" s="43"/>
      <c r="D150" s="43"/>
      <c r="E150" s="43"/>
    </row>
    <row r="151" spans="1:5" x14ac:dyDescent="0.25">
      <c r="A151" s="70"/>
      <c r="B151" s="43"/>
      <c r="C151" s="43"/>
      <c r="D151" s="43"/>
      <c r="E151" s="43"/>
    </row>
    <row r="152" spans="1:5" x14ac:dyDescent="0.25">
      <c r="A152" s="70"/>
      <c r="B152" s="43"/>
      <c r="C152" s="43"/>
      <c r="D152" s="43"/>
      <c r="E152" s="43"/>
    </row>
    <row r="153" spans="1:5" x14ac:dyDescent="0.25">
      <c r="A153" s="70"/>
      <c r="B153" s="43"/>
      <c r="C153" s="43"/>
      <c r="D153" s="43"/>
      <c r="E153" s="43"/>
    </row>
    <row r="154" spans="1:5" x14ac:dyDescent="0.25">
      <c r="A154" s="70"/>
      <c r="B154" s="43"/>
      <c r="C154" s="43"/>
      <c r="D154" s="43"/>
      <c r="E154" s="43"/>
    </row>
    <row r="155" spans="1:5" x14ac:dyDescent="0.25">
      <c r="A155" s="70"/>
      <c r="B155" s="43"/>
      <c r="C155" s="43"/>
      <c r="D155" s="43"/>
      <c r="E155" s="43"/>
    </row>
    <row r="156" spans="1:5" x14ac:dyDescent="0.25">
      <c r="A156" s="70"/>
      <c r="B156" s="43"/>
      <c r="C156" s="43"/>
      <c r="D156" s="43"/>
      <c r="E156" s="43"/>
    </row>
    <row r="157" spans="1:5" x14ac:dyDescent="0.25">
      <c r="A157" s="70"/>
      <c r="B157" s="43"/>
      <c r="C157" s="43"/>
      <c r="D157" s="43"/>
      <c r="E157" s="43"/>
    </row>
    <row r="158" spans="1:5" x14ac:dyDescent="0.25">
      <c r="A158" s="70"/>
      <c r="B158" s="43"/>
      <c r="C158" s="43"/>
      <c r="D158" s="43"/>
      <c r="E158" s="43"/>
    </row>
    <row r="159" spans="1:5" x14ac:dyDescent="0.25">
      <c r="A159" s="70"/>
      <c r="B159" s="43"/>
      <c r="C159" s="43"/>
      <c r="D159" s="43"/>
      <c r="E159" s="43"/>
    </row>
    <row r="160" spans="1:5" x14ac:dyDescent="0.25">
      <c r="A160" s="70"/>
      <c r="B160" s="43"/>
      <c r="C160" s="43"/>
      <c r="D160" s="43"/>
      <c r="E160" s="43"/>
    </row>
    <row r="161" spans="1:5" x14ac:dyDescent="0.25">
      <c r="A161" s="70"/>
      <c r="B161" s="43"/>
      <c r="C161" s="43"/>
      <c r="D161" s="43"/>
      <c r="E161" s="43"/>
    </row>
    <row r="162" spans="1:5" x14ac:dyDescent="0.25">
      <c r="A162" s="70"/>
      <c r="B162" s="43"/>
      <c r="C162" s="43"/>
      <c r="D162" s="43"/>
      <c r="E162" s="43"/>
    </row>
    <row r="163" spans="1:5" x14ac:dyDescent="0.25">
      <c r="A163" s="70"/>
      <c r="B163" s="43"/>
      <c r="C163" s="43"/>
      <c r="D163" s="43"/>
      <c r="E163" s="43"/>
    </row>
    <row r="164" spans="1:5" x14ac:dyDescent="0.25">
      <c r="A164" s="70"/>
      <c r="B164" s="43"/>
      <c r="C164" s="43"/>
      <c r="D164" s="43"/>
      <c r="E164" s="43"/>
    </row>
    <row r="165" spans="1:5" x14ac:dyDescent="0.25">
      <c r="A165" s="70"/>
      <c r="B165" s="43"/>
      <c r="C165" s="43"/>
      <c r="D165" s="43"/>
      <c r="E165" s="43"/>
    </row>
    <row r="166" spans="1:5" x14ac:dyDescent="0.25">
      <c r="A166" s="70"/>
      <c r="B166" s="43"/>
      <c r="C166" s="43"/>
      <c r="D166" s="43"/>
      <c r="E166" s="43"/>
    </row>
    <row r="167" spans="1:5" x14ac:dyDescent="0.25">
      <c r="A167" s="70"/>
      <c r="B167" s="43"/>
      <c r="C167" s="43"/>
      <c r="D167" s="43"/>
      <c r="E167" s="43"/>
    </row>
    <row r="168" spans="1:5" x14ac:dyDescent="0.25">
      <c r="A168" s="70"/>
      <c r="B168" s="43"/>
      <c r="C168" s="43"/>
      <c r="D168" s="43"/>
      <c r="E168" s="43"/>
    </row>
    <row r="169" spans="1:5" x14ac:dyDescent="0.25">
      <c r="A169" s="70"/>
      <c r="B169" s="43"/>
      <c r="C169" s="43"/>
      <c r="D169" s="43"/>
      <c r="E169" s="43"/>
    </row>
    <row r="170" spans="1:5" x14ac:dyDescent="0.25">
      <c r="A170" s="70"/>
      <c r="B170" s="43"/>
      <c r="C170" s="43"/>
      <c r="D170" s="43"/>
      <c r="E170" s="43"/>
    </row>
    <row r="171" spans="1:5" x14ac:dyDescent="0.25">
      <c r="A171" s="70"/>
      <c r="B171" s="43"/>
      <c r="C171" s="43"/>
      <c r="D171" s="43"/>
      <c r="E171" s="43"/>
    </row>
    <row r="172" spans="1:5" x14ac:dyDescent="0.25">
      <c r="A172" s="70"/>
      <c r="B172" s="43"/>
      <c r="C172" s="43"/>
      <c r="D172" s="43"/>
      <c r="E172" s="43"/>
    </row>
    <row r="173" spans="1:5" x14ac:dyDescent="0.25">
      <c r="A173" s="70"/>
      <c r="B173" s="43"/>
      <c r="C173" s="43"/>
      <c r="D173" s="43"/>
      <c r="E173" s="43"/>
    </row>
    <row r="174" spans="1:5" x14ac:dyDescent="0.25">
      <c r="A174" s="70"/>
      <c r="B174" s="43"/>
      <c r="C174" s="43"/>
      <c r="D174" s="43"/>
      <c r="E174" s="43"/>
    </row>
    <row r="175" spans="1:5" x14ac:dyDescent="0.25">
      <c r="A175" s="70"/>
      <c r="B175" s="43"/>
      <c r="C175" s="43"/>
      <c r="D175" s="43"/>
      <c r="E175" s="43"/>
    </row>
    <row r="176" spans="1:5" x14ac:dyDescent="0.25">
      <c r="A176" s="70"/>
      <c r="B176" s="43"/>
      <c r="C176" s="43"/>
      <c r="D176" s="43"/>
      <c r="E176" s="43"/>
    </row>
    <row r="177" spans="1:5" x14ac:dyDescent="0.25">
      <c r="A177" s="70"/>
      <c r="B177" s="43"/>
      <c r="C177" s="43"/>
      <c r="D177" s="43"/>
      <c r="E177" s="43"/>
    </row>
    <row r="178" spans="1:5" x14ac:dyDescent="0.25">
      <c r="A178" s="70"/>
      <c r="B178" s="43"/>
      <c r="C178" s="43"/>
      <c r="D178" s="43"/>
      <c r="E178" s="43"/>
    </row>
    <row r="179" spans="1:5" x14ac:dyDescent="0.25">
      <c r="A179" s="70"/>
      <c r="B179" s="43"/>
      <c r="C179" s="43"/>
      <c r="D179" s="43"/>
      <c r="E179" s="43"/>
    </row>
    <row r="180" spans="1:5" x14ac:dyDescent="0.25">
      <c r="A180" s="70"/>
      <c r="B180" s="43"/>
      <c r="C180" s="43"/>
      <c r="D180" s="43"/>
      <c r="E180" s="43"/>
    </row>
    <row r="181" spans="1:5" x14ac:dyDescent="0.25">
      <c r="A181" s="70"/>
      <c r="B181" s="43"/>
      <c r="C181" s="43"/>
      <c r="D181" s="43"/>
      <c r="E181" s="43"/>
    </row>
    <row r="182" spans="1:5" x14ac:dyDescent="0.25">
      <c r="A182" s="70"/>
      <c r="B182" s="43"/>
      <c r="C182" s="43"/>
      <c r="D182" s="43"/>
      <c r="E182" s="43"/>
    </row>
    <row r="183" spans="1:5" x14ac:dyDescent="0.25">
      <c r="A183" s="70"/>
      <c r="B183" s="43"/>
      <c r="C183" s="43"/>
      <c r="D183" s="43"/>
      <c r="E183" s="43"/>
    </row>
    <row r="184" spans="1:5" x14ac:dyDescent="0.25">
      <c r="A184" s="70"/>
      <c r="B184" s="43"/>
      <c r="C184" s="43"/>
      <c r="D184" s="43"/>
      <c r="E184" s="43"/>
    </row>
    <row r="185" spans="1:5" x14ac:dyDescent="0.25">
      <c r="A185" s="70"/>
      <c r="B185" s="43"/>
      <c r="C185" s="43"/>
      <c r="D185" s="43"/>
      <c r="E185" s="43"/>
    </row>
    <row r="186" spans="1:5" x14ac:dyDescent="0.25">
      <c r="A186" s="70"/>
      <c r="B186" s="43"/>
      <c r="C186" s="43"/>
      <c r="D186" s="43"/>
      <c r="E186" s="43"/>
    </row>
    <row r="187" spans="1:5" x14ac:dyDescent="0.25">
      <c r="A187" s="70"/>
      <c r="B187" s="43"/>
      <c r="C187" s="43"/>
      <c r="D187" s="43"/>
      <c r="E187" s="43"/>
    </row>
    <row r="188" spans="1:5" x14ac:dyDescent="0.25">
      <c r="A188" s="70"/>
      <c r="B188" s="43"/>
      <c r="C188" s="43"/>
      <c r="D188" s="43"/>
      <c r="E188" s="43"/>
    </row>
    <row r="189" spans="1:5" x14ac:dyDescent="0.25">
      <c r="A189" s="70"/>
      <c r="B189" s="43"/>
      <c r="C189" s="43"/>
      <c r="D189" s="43"/>
      <c r="E189" s="43"/>
    </row>
    <row r="190" spans="1:5" x14ac:dyDescent="0.25">
      <c r="A190" s="70"/>
      <c r="B190" s="43"/>
      <c r="C190" s="43"/>
      <c r="D190" s="43"/>
      <c r="E190" s="43"/>
    </row>
    <row r="191" spans="1:5" x14ac:dyDescent="0.25">
      <c r="A191" s="70"/>
      <c r="B191" s="43"/>
      <c r="C191" s="43"/>
      <c r="D191" s="43"/>
      <c r="E191" s="43"/>
    </row>
    <row r="192" spans="1:5" x14ac:dyDescent="0.25">
      <c r="A192" s="70"/>
      <c r="B192" s="43"/>
      <c r="C192" s="43"/>
      <c r="D192" s="43"/>
      <c r="E192" s="43"/>
    </row>
    <row r="193" spans="1:5" x14ac:dyDescent="0.25">
      <c r="A193" s="70"/>
      <c r="B193" s="43"/>
      <c r="C193" s="43"/>
      <c r="D193" s="43"/>
      <c r="E193" s="43"/>
    </row>
    <row r="194" spans="1:5" x14ac:dyDescent="0.25">
      <c r="A194" s="70"/>
      <c r="B194" s="43"/>
      <c r="C194" s="43"/>
      <c r="D194" s="43"/>
      <c r="E194" s="43"/>
    </row>
    <row r="195" spans="1:5" x14ac:dyDescent="0.25">
      <c r="A195" s="70"/>
      <c r="B195" s="43"/>
      <c r="C195" s="43"/>
      <c r="D195" s="43"/>
      <c r="E195" s="43"/>
    </row>
    <row r="196" spans="1:5" x14ac:dyDescent="0.25">
      <c r="A196" s="70"/>
      <c r="B196" s="43"/>
      <c r="C196" s="43"/>
      <c r="D196" s="43"/>
      <c r="E196" s="43"/>
    </row>
    <row r="197" spans="1:5" x14ac:dyDescent="0.25">
      <c r="A197" s="70"/>
      <c r="B197" s="43"/>
      <c r="C197" s="43"/>
      <c r="D197" s="43"/>
      <c r="E197" s="43"/>
    </row>
    <row r="198" spans="1:5" x14ac:dyDescent="0.25">
      <c r="A198" s="70"/>
      <c r="B198" s="43"/>
      <c r="C198" s="43"/>
      <c r="D198" s="43"/>
      <c r="E198" s="43"/>
    </row>
    <row r="199" spans="1:5" x14ac:dyDescent="0.25">
      <c r="A199" s="70"/>
      <c r="B199" s="43"/>
      <c r="C199" s="43"/>
      <c r="D199" s="43"/>
      <c r="E199" s="43"/>
    </row>
    <row r="200" spans="1:5" x14ac:dyDescent="0.25">
      <c r="A200" s="70"/>
      <c r="B200" s="43"/>
      <c r="C200" s="43"/>
      <c r="D200" s="43"/>
      <c r="E200" s="43"/>
    </row>
    <row r="201" spans="1:5" x14ac:dyDescent="0.25">
      <c r="A201" s="70"/>
      <c r="B201" s="43"/>
      <c r="C201" s="43"/>
      <c r="D201" s="43"/>
      <c r="E201" s="43"/>
    </row>
    <row r="202" spans="1:5" x14ac:dyDescent="0.25">
      <c r="A202" s="70"/>
      <c r="B202" s="43"/>
      <c r="C202" s="43"/>
      <c r="D202" s="43"/>
      <c r="E202" s="43"/>
    </row>
    <row r="203" spans="1:5" x14ac:dyDescent="0.25">
      <c r="A203" s="70"/>
      <c r="B203" s="43"/>
      <c r="C203" s="43"/>
      <c r="D203" s="43"/>
      <c r="E203" s="43"/>
    </row>
    <row r="204" spans="1:5" x14ac:dyDescent="0.25">
      <c r="A204" s="70"/>
      <c r="B204" s="43"/>
      <c r="C204" s="43"/>
      <c r="D204" s="43"/>
      <c r="E204" s="43"/>
    </row>
    <row r="205" spans="1:5" x14ac:dyDescent="0.25">
      <c r="A205" s="70"/>
      <c r="B205" s="43"/>
      <c r="C205" s="43"/>
      <c r="D205" s="43"/>
      <c r="E205" s="43"/>
    </row>
    <row r="206" spans="1:5" x14ac:dyDescent="0.25">
      <c r="A206" s="70"/>
      <c r="B206" s="43"/>
      <c r="C206" s="43"/>
      <c r="D206" s="43"/>
      <c r="E206" s="43"/>
    </row>
    <row r="207" spans="1:5" x14ac:dyDescent="0.25">
      <c r="A207" s="70"/>
      <c r="B207" s="43"/>
      <c r="C207" s="43"/>
      <c r="D207" s="43"/>
      <c r="E207" s="43"/>
    </row>
    <row r="208" spans="1:5" x14ac:dyDescent="0.25">
      <c r="A208" s="70"/>
      <c r="B208" s="43"/>
      <c r="C208" s="43"/>
      <c r="D208" s="43"/>
      <c r="E208" s="43"/>
    </row>
    <row r="209" spans="1:5" x14ac:dyDescent="0.25">
      <c r="A209" s="70"/>
      <c r="B209" s="43"/>
      <c r="C209" s="43"/>
      <c r="D209" s="43"/>
      <c r="E209" s="43"/>
    </row>
    <row r="210" spans="1:5" x14ac:dyDescent="0.25">
      <c r="A210" s="70"/>
      <c r="B210" s="43"/>
      <c r="C210" s="43"/>
      <c r="D210" s="43"/>
      <c r="E210" s="43"/>
    </row>
    <row r="211" spans="1:5" x14ac:dyDescent="0.25">
      <c r="A211" s="70"/>
      <c r="B211" s="43"/>
      <c r="C211" s="43"/>
      <c r="D211" s="43"/>
      <c r="E211" s="43"/>
    </row>
    <row r="212" spans="1:5" x14ac:dyDescent="0.25">
      <c r="A212" s="70"/>
      <c r="B212" s="43"/>
      <c r="C212" s="43"/>
      <c r="D212" s="43"/>
      <c r="E212" s="43"/>
    </row>
    <row r="213" spans="1:5" x14ac:dyDescent="0.25">
      <c r="A213" s="70"/>
      <c r="B213" s="43"/>
      <c r="C213" s="43"/>
      <c r="D213" s="43"/>
      <c r="E213" s="43"/>
    </row>
    <row r="214" spans="1:5" x14ac:dyDescent="0.25">
      <c r="A214" s="70"/>
      <c r="B214" s="43"/>
      <c r="C214" s="43"/>
      <c r="D214" s="43"/>
      <c r="E214" s="43"/>
    </row>
    <row r="215" spans="1:5" x14ac:dyDescent="0.25">
      <c r="A215" s="70"/>
      <c r="B215" s="43"/>
      <c r="C215" s="43"/>
      <c r="D215" s="43"/>
      <c r="E215" s="43"/>
    </row>
    <row r="216" spans="1:5" x14ac:dyDescent="0.25">
      <c r="A216" s="70"/>
      <c r="B216" s="43"/>
      <c r="C216" s="43"/>
      <c r="D216" s="43"/>
      <c r="E216" s="43"/>
    </row>
    <row r="217" spans="1:5" x14ac:dyDescent="0.25">
      <c r="A217" s="70"/>
      <c r="B217" s="43"/>
      <c r="C217" s="43"/>
      <c r="D217" s="43"/>
      <c r="E217" s="43"/>
    </row>
    <row r="218" spans="1:5" x14ac:dyDescent="0.25">
      <c r="A218" s="70"/>
      <c r="B218" s="43"/>
      <c r="C218" s="43"/>
      <c r="D218" s="43"/>
      <c r="E218" s="43"/>
    </row>
    <row r="219" spans="1:5" x14ac:dyDescent="0.25">
      <c r="A219" s="70"/>
      <c r="B219" s="43"/>
      <c r="C219" s="43"/>
      <c r="D219" s="43"/>
      <c r="E219" s="43"/>
    </row>
    <row r="220" spans="1:5" x14ac:dyDescent="0.25">
      <c r="A220" s="70"/>
      <c r="B220" s="43"/>
      <c r="C220" s="43"/>
      <c r="D220" s="43"/>
      <c r="E220" s="43"/>
    </row>
    <row r="221" spans="1:5" x14ac:dyDescent="0.25">
      <c r="A221" s="70"/>
      <c r="B221" s="43"/>
      <c r="C221" s="43"/>
      <c r="D221" s="43"/>
      <c r="E221" s="43"/>
    </row>
    <row r="222" spans="1:5" x14ac:dyDescent="0.25">
      <c r="A222" s="70"/>
      <c r="B222" s="43"/>
      <c r="C222" s="43"/>
      <c r="D222" s="43"/>
      <c r="E222" s="43"/>
    </row>
    <row r="223" spans="1:5" x14ac:dyDescent="0.25">
      <c r="A223" s="70"/>
      <c r="B223" s="43"/>
      <c r="C223" s="43"/>
      <c r="D223" s="43"/>
      <c r="E223" s="43"/>
    </row>
    <row r="224" spans="1:5" x14ac:dyDescent="0.25">
      <c r="A224" s="70"/>
      <c r="B224" s="43"/>
      <c r="C224" s="43"/>
      <c r="D224" s="43"/>
      <c r="E224" s="43"/>
    </row>
    <row r="225" spans="1:5" x14ac:dyDescent="0.25">
      <c r="A225" s="70"/>
      <c r="B225" s="43"/>
      <c r="C225" s="43"/>
      <c r="D225" s="43"/>
      <c r="E225" s="43"/>
    </row>
    <row r="226" spans="1:5" x14ac:dyDescent="0.25">
      <c r="A226" s="70"/>
      <c r="B226" s="43"/>
      <c r="C226" s="43"/>
      <c r="D226" s="43"/>
      <c r="E226" s="43"/>
    </row>
    <row r="227" spans="1:5" x14ac:dyDescent="0.25">
      <c r="A227" s="70"/>
      <c r="B227" s="43"/>
      <c r="C227" s="43"/>
      <c r="D227" s="43"/>
      <c r="E227" s="43"/>
    </row>
    <row r="228" spans="1:5" x14ac:dyDescent="0.25">
      <c r="A228" s="70"/>
      <c r="B228" s="43"/>
      <c r="C228" s="43"/>
      <c r="D228" s="43"/>
      <c r="E228" s="43"/>
    </row>
    <row r="229" spans="1:5" x14ac:dyDescent="0.25">
      <c r="A229" s="70"/>
      <c r="B229" s="43"/>
      <c r="C229" s="43"/>
      <c r="D229" s="43"/>
      <c r="E229" s="43"/>
    </row>
    <row r="230" spans="1:5" x14ac:dyDescent="0.25">
      <c r="A230" s="70"/>
      <c r="B230" s="43"/>
      <c r="C230" s="43"/>
      <c r="D230" s="43"/>
      <c r="E230" s="43"/>
    </row>
    <row r="231" spans="1:5" x14ac:dyDescent="0.25">
      <c r="A231" s="70"/>
      <c r="B231" s="43"/>
      <c r="C231" s="43"/>
      <c r="D231" s="43"/>
      <c r="E231" s="43"/>
    </row>
    <row r="232" spans="1:5" x14ac:dyDescent="0.25">
      <c r="A232" s="70"/>
      <c r="B232" s="43"/>
      <c r="C232" s="43"/>
      <c r="D232" s="43"/>
      <c r="E232" s="43"/>
    </row>
    <row r="233" spans="1:5" x14ac:dyDescent="0.25">
      <c r="A233" s="70"/>
      <c r="B233" s="43"/>
      <c r="C233" s="43"/>
      <c r="D233" s="43"/>
      <c r="E233" s="43"/>
    </row>
    <row r="234" spans="1:5" x14ac:dyDescent="0.25">
      <c r="A234" s="70"/>
      <c r="B234" s="43"/>
      <c r="C234" s="43"/>
      <c r="D234" s="43"/>
      <c r="E234" s="43"/>
    </row>
    <row r="235" spans="1:5" x14ac:dyDescent="0.25">
      <c r="A235" s="70"/>
      <c r="B235" s="43"/>
      <c r="C235" s="43"/>
      <c r="D235" s="43"/>
      <c r="E235" s="43"/>
    </row>
    <row r="236" spans="1:5" x14ac:dyDescent="0.25">
      <c r="A236" s="70"/>
      <c r="B236" s="43"/>
      <c r="C236" s="43"/>
      <c r="D236" s="43"/>
      <c r="E236" s="43"/>
    </row>
    <row r="237" spans="1:5" x14ac:dyDescent="0.25">
      <c r="A237" s="70"/>
      <c r="B237" s="43"/>
      <c r="C237" s="43"/>
      <c r="D237" s="43"/>
      <c r="E237" s="43"/>
    </row>
    <row r="238" spans="1:5" x14ac:dyDescent="0.25">
      <c r="A238" s="70"/>
      <c r="B238" s="43"/>
      <c r="C238" s="43"/>
      <c r="D238" s="43"/>
      <c r="E238" s="43"/>
    </row>
    <row r="239" spans="1:5" x14ac:dyDescent="0.25">
      <c r="A239" s="70"/>
      <c r="B239" s="43"/>
      <c r="C239" s="43"/>
      <c r="D239" s="43"/>
      <c r="E239" s="43"/>
    </row>
    <row r="240" spans="1:5" x14ac:dyDescent="0.25">
      <c r="A240" s="70"/>
      <c r="B240" s="43"/>
      <c r="C240" s="43"/>
      <c r="D240" s="43"/>
      <c r="E240" s="43"/>
    </row>
    <row r="241" spans="1:5" x14ac:dyDescent="0.25">
      <c r="A241" s="70"/>
      <c r="B241" s="43"/>
      <c r="C241" s="43"/>
      <c r="D241" s="43"/>
      <c r="E241" s="43"/>
    </row>
    <row r="242" spans="1:5" x14ac:dyDescent="0.25">
      <c r="A242" s="70"/>
      <c r="B242" s="43"/>
      <c r="C242" s="43"/>
      <c r="D242" s="43"/>
      <c r="E242" s="43"/>
    </row>
    <row r="243" spans="1:5" x14ac:dyDescent="0.25">
      <c r="A243" s="70"/>
      <c r="B243" s="43"/>
      <c r="C243" s="43"/>
      <c r="D243" s="43"/>
      <c r="E243" s="43"/>
    </row>
    <row r="244" spans="1:5" x14ac:dyDescent="0.25">
      <c r="A244" s="70"/>
      <c r="B244" s="43"/>
      <c r="C244" s="43"/>
      <c r="D244" s="43"/>
      <c r="E244" s="43"/>
    </row>
    <row r="245" spans="1:5" x14ac:dyDescent="0.25">
      <c r="A245" s="70"/>
      <c r="B245" s="43"/>
      <c r="C245" s="43"/>
      <c r="D245" s="43"/>
      <c r="E245" s="43"/>
    </row>
    <row r="246" spans="1:5" x14ac:dyDescent="0.25">
      <c r="A246" s="70"/>
      <c r="B246" s="43"/>
      <c r="C246" s="43"/>
      <c r="D246" s="43"/>
      <c r="E246" s="43"/>
    </row>
    <row r="247" spans="1:5" x14ac:dyDescent="0.25">
      <c r="A247" s="70"/>
      <c r="B247" s="43"/>
      <c r="C247" s="43"/>
      <c r="D247" s="43"/>
      <c r="E247" s="43"/>
    </row>
    <row r="248" spans="1:5" x14ac:dyDescent="0.25">
      <c r="A248" s="70"/>
      <c r="B248" s="43"/>
      <c r="C248" s="43"/>
      <c r="D248" s="43"/>
      <c r="E248" s="43"/>
    </row>
    <row r="249" spans="1:5" x14ac:dyDescent="0.25">
      <c r="A249" s="70"/>
      <c r="B249" s="43"/>
      <c r="C249" s="43"/>
      <c r="D249" s="43"/>
      <c r="E249" s="43"/>
    </row>
    <row r="250" spans="1:5" x14ac:dyDescent="0.25">
      <c r="A250" s="70"/>
      <c r="B250" s="43"/>
      <c r="C250" s="43"/>
      <c r="D250" s="43"/>
      <c r="E250" s="43"/>
    </row>
    <row r="251" spans="1:5" x14ac:dyDescent="0.25">
      <c r="A251" s="70"/>
      <c r="B251" s="43"/>
      <c r="C251" s="43"/>
      <c r="D251" s="43"/>
      <c r="E251" s="43"/>
    </row>
    <row r="252" spans="1:5" x14ac:dyDescent="0.25">
      <c r="A252" s="70"/>
      <c r="B252" s="43"/>
      <c r="C252" s="43"/>
      <c r="D252" s="43"/>
      <c r="E252" s="43"/>
    </row>
    <row r="253" spans="1:5" x14ac:dyDescent="0.25">
      <c r="A253" s="70"/>
      <c r="B253" s="43"/>
      <c r="C253" s="43"/>
      <c r="D253" s="43"/>
      <c r="E253" s="43"/>
    </row>
    <row r="254" spans="1:5" x14ac:dyDescent="0.25">
      <c r="A254" s="70"/>
      <c r="B254" s="43"/>
      <c r="C254" s="43"/>
      <c r="D254" s="43"/>
      <c r="E254" s="43"/>
    </row>
    <row r="255" spans="1:5" x14ac:dyDescent="0.25">
      <c r="A255" s="70"/>
      <c r="B255" s="43"/>
      <c r="C255" s="43"/>
      <c r="D255" s="43"/>
      <c r="E255" s="43"/>
    </row>
    <row r="256" spans="1:5" x14ac:dyDescent="0.25">
      <c r="A256" s="70"/>
      <c r="B256" s="43"/>
      <c r="C256" s="43"/>
      <c r="D256" s="43"/>
      <c r="E256" s="43"/>
    </row>
    <row r="257" spans="1:5" x14ac:dyDescent="0.25">
      <c r="A257" s="70"/>
      <c r="B257" s="43"/>
      <c r="C257" s="43"/>
      <c r="D257" s="43"/>
      <c r="E257" s="43"/>
    </row>
    <row r="258" spans="1:5" x14ac:dyDescent="0.25">
      <c r="A258" s="70"/>
      <c r="B258" s="43"/>
      <c r="C258" s="43"/>
      <c r="D258" s="43"/>
      <c r="E258" s="43"/>
    </row>
    <row r="259" spans="1:5" x14ac:dyDescent="0.25">
      <c r="A259" s="70"/>
      <c r="B259" s="43"/>
      <c r="C259" s="43"/>
      <c r="D259" s="43"/>
      <c r="E259" s="43"/>
    </row>
    <row r="260" spans="1:5" x14ac:dyDescent="0.25">
      <c r="A260" s="70"/>
      <c r="B260" s="43"/>
      <c r="C260" s="43"/>
      <c r="D260" s="43"/>
      <c r="E260" s="43"/>
    </row>
    <row r="261" spans="1:5" x14ac:dyDescent="0.25">
      <c r="A261" s="70"/>
      <c r="B261" s="43"/>
      <c r="C261" s="43"/>
      <c r="D261" s="43"/>
      <c r="E261" s="43"/>
    </row>
    <row r="262" spans="1:5" x14ac:dyDescent="0.25">
      <c r="A262" s="70"/>
      <c r="B262" s="43"/>
      <c r="C262" s="43"/>
      <c r="D262" s="43"/>
      <c r="E262" s="43"/>
    </row>
    <row r="263" spans="1:5" x14ac:dyDescent="0.25">
      <c r="A263" s="70"/>
      <c r="B263" s="43"/>
      <c r="C263" s="43"/>
      <c r="D263" s="43"/>
      <c r="E263" s="43"/>
    </row>
    <row r="264" spans="1:5" x14ac:dyDescent="0.25">
      <c r="A264" s="70"/>
      <c r="B264" s="43"/>
      <c r="C264" s="43"/>
      <c r="D264" s="43"/>
      <c r="E264" s="43"/>
    </row>
    <row r="265" spans="1:5" x14ac:dyDescent="0.25">
      <c r="A265" s="70"/>
      <c r="B265" s="43"/>
      <c r="C265" s="43"/>
      <c r="D265" s="43"/>
      <c r="E265" s="43"/>
    </row>
    <row r="266" spans="1:5" x14ac:dyDescent="0.25">
      <c r="A266" s="70"/>
      <c r="B266" s="43"/>
      <c r="C266" s="43"/>
      <c r="D266" s="43"/>
      <c r="E266" s="43"/>
    </row>
    <row r="267" spans="1:5" x14ac:dyDescent="0.25">
      <c r="A267" s="70"/>
      <c r="B267" s="43"/>
      <c r="C267" s="43"/>
      <c r="D267" s="43"/>
      <c r="E267" s="43"/>
    </row>
    <row r="268" spans="1:5" x14ac:dyDescent="0.25">
      <c r="A268" s="70"/>
      <c r="B268" s="43"/>
      <c r="C268" s="43"/>
      <c r="D268" s="43"/>
      <c r="E268" s="43"/>
    </row>
    <row r="269" spans="1:5" x14ac:dyDescent="0.25">
      <c r="A269" s="70"/>
      <c r="B269" s="43"/>
      <c r="C269" s="43"/>
      <c r="D269" s="43"/>
      <c r="E269" s="43"/>
    </row>
    <row r="270" spans="1:5" x14ac:dyDescent="0.25">
      <c r="A270" s="70"/>
      <c r="B270" s="43"/>
      <c r="C270" s="43"/>
      <c r="D270" s="43"/>
      <c r="E270" s="43"/>
    </row>
    <row r="271" spans="1:5" x14ac:dyDescent="0.25">
      <c r="A271" s="70"/>
      <c r="B271" s="43"/>
      <c r="C271" s="43"/>
      <c r="D271" s="43"/>
      <c r="E271" s="43"/>
    </row>
    <row r="272" spans="1:5" x14ac:dyDescent="0.25">
      <c r="A272" s="70"/>
      <c r="B272" s="43"/>
      <c r="C272" s="43"/>
      <c r="D272" s="43"/>
      <c r="E272" s="43"/>
    </row>
    <row r="273" spans="1:5" x14ac:dyDescent="0.25">
      <c r="A273" s="70"/>
      <c r="B273" s="43"/>
      <c r="C273" s="43"/>
      <c r="D273" s="43"/>
      <c r="E273" s="43"/>
    </row>
    <row r="274" spans="1:5" x14ac:dyDescent="0.25">
      <c r="A274" s="70"/>
      <c r="B274" s="43"/>
      <c r="C274" s="43"/>
      <c r="D274" s="43"/>
      <c r="E274" s="43"/>
    </row>
    <row r="275" spans="1:5" x14ac:dyDescent="0.25">
      <c r="A275" s="70"/>
      <c r="B275" s="43"/>
      <c r="C275" s="43"/>
      <c r="D275" s="43"/>
      <c r="E275" s="43"/>
    </row>
    <row r="276" spans="1:5" x14ac:dyDescent="0.25">
      <c r="A276" s="70"/>
      <c r="B276" s="43"/>
      <c r="C276" s="43"/>
      <c r="D276" s="43"/>
      <c r="E276" s="43"/>
    </row>
    <row r="277" spans="1:5" x14ac:dyDescent="0.25">
      <c r="A277" s="70"/>
      <c r="B277" s="43"/>
      <c r="C277" s="43"/>
      <c r="D277" s="43"/>
      <c r="E277" s="43"/>
    </row>
    <row r="278" spans="1:5" x14ac:dyDescent="0.25">
      <c r="A278" s="70"/>
      <c r="B278" s="43"/>
      <c r="C278" s="43"/>
      <c r="D278" s="43"/>
      <c r="E278" s="43"/>
    </row>
    <row r="279" spans="1:5" x14ac:dyDescent="0.25">
      <c r="A279" s="70"/>
      <c r="B279" s="43"/>
      <c r="C279" s="43"/>
      <c r="D279" s="43"/>
      <c r="E279" s="43"/>
    </row>
    <row r="280" spans="1:5" x14ac:dyDescent="0.25">
      <c r="A280" s="70"/>
      <c r="B280" s="43"/>
      <c r="C280" s="43"/>
      <c r="D280" s="43"/>
      <c r="E280" s="43"/>
    </row>
    <row r="281" spans="1:5" x14ac:dyDescent="0.25">
      <c r="A281" s="70"/>
      <c r="B281" s="43"/>
      <c r="C281" s="43"/>
      <c r="D281" s="43"/>
      <c r="E281" s="43"/>
    </row>
    <row r="282" spans="1:5" x14ac:dyDescent="0.25">
      <c r="A282" s="70"/>
      <c r="B282" s="43"/>
      <c r="C282" s="43"/>
      <c r="D282" s="43"/>
      <c r="E282" s="43"/>
    </row>
    <row r="283" spans="1:5" x14ac:dyDescent="0.25">
      <c r="A283" s="70"/>
      <c r="B283" s="43"/>
      <c r="C283" s="43"/>
      <c r="D283" s="43"/>
      <c r="E283" s="43"/>
    </row>
    <row r="284" spans="1:5" x14ac:dyDescent="0.25">
      <c r="A284" s="70"/>
      <c r="B284" s="43"/>
      <c r="C284" s="43"/>
      <c r="D284" s="43"/>
      <c r="E284" s="43"/>
    </row>
    <row r="285" spans="1:5" x14ac:dyDescent="0.25">
      <c r="A285" s="70"/>
      <c r="B285" s="43"/>
      <c r="C285" s="43"/>
      <c r="D285" s="43"/>
      <c r="E285" s="43"/>
    </row>
    <row r="286" spans="1:5" x14ac:dyDescent="0.25">
      <c r="A286" s="70"/>
      <c r="B286" s="43"/>
      <c r="C286" s="43"/>
      <c r="D286" s="43"/>
      <c r="E286" s="43"/>
    </row>
    <row r="287" spans="1:5" x14ac:dyDescent="0.25">
      <c r="A287" s="70"/>
      <c r="B287" s="43"/>
      <c r="C287" s="43"/>
      <c r="D287" s="43"/>
      <c r="E287" s="43"/>
    </row>
    <row r="288" spans="1:5" x14ac:dyDescent="0.25">
      <c r="A288" s="70"/>
      <c r="B288" s="43"/>
      <c r="C288" s="43"/>
      <c r="D288" s="43"/>
      <c r="E288" s="43"/>
    </row>
    <row r="289" spans="1:5" x14ac:dyDescent="0.25">
      <c r="A289" s="70"/>
      <c r="B289" s="43"/>
      <c r="C289" s="43"/>
      <c r="D289" s="43"/>
      <c r="E289" s="43"/>
    </row>
    <row r="290" spans="1:5" x14ac:dyDescent="0.25">
      <c r="A290" s="70"/>
      <c r="B290" s="43"/>
      <c r="C290" s="43"/>
      <c r="D290" s="43"/>
      <c r="E290" s="43"/>
    </row>
    <row r="291" spans="1:5" x14ac:dyDescent="0.25">
      <c r="A291" s="70"/>
      <c r="B291" s="43"/>
      <c r="C291" s="43"/>
      <c r="D291" s="43"/>
      <c r="E291" s="43"/>
    </row>
    <row r="292" spans="1:5" x14ac:dyDescent="0.25">
      <c r="A292" s="70"/>
      <c r="B292" s="43"/>
      <c r="C292" s="43"/>
      <c r="D292" s="43"/>
      <c r="E292" s="43"/>
    </row>
    <row r="293" spans="1:5" x14ac:dyDescent="0.25">
      <c r="A293" s="70"/>
      <c r="B293" s="43"/>
      <c r="C293" s="43"/>
      <c r="D293" s="43"/>
      <c r="E293" s="43"/>
    </row>
    <row r="294" spans="1:5" x14ac:dyDescent="0.25">
      <c r="A294" s="70"/>
      <c r="B294" s="43"/>
      <c r="C294" s="43"/>
      <c r="D294" s="43"/>
      <c r="E294" s="43"/>
    </row>
    <row r="295" spans="1:5" x14ac:dyDescent="0.25">
      <c r="A295" s="70"/>
      <c r="B295" s="43"/>
      <c r="C295" s="43"/>
      <c r="D295" s="43"/>
      <c r="E295" s="43"/>
    </row>
    <row r="296" spans="1:5" x14ac:dyDescent="0.25">
      <c r="A296" s="70"/>
      <c r="B296" s="43"/>
      <c r="C296" s="43"/>
      <c r="D296" s="43"/>
      <c r="E296" s="43"/>
    </row>
    <row r="297" spans="1:5" x14ac:dyDescent="0.25">
      <c r="A297" s="70"/>
      <c r="B297" s="43"/>
      <c r="C297" s="43"/>
      <c r="D297" s="43"/>
      <c r="E297" s="43"/>
    </row>
    <row r="298" spans="1:5" x14ac:dyDescent="0.25">
      <c r="A298" s="70"/>
      <c r="B298" s="43"/>
      <c r="C298" s="43"/>
      <c r="D298" s="43"/>
      <c r="E298" s="43"/>
    </row>
    <row r="299" spans="1:5" x14ac:dyDescent="0.25">
      <c r="A299" s="70"/>
      <c r="B299" s="43"/>
      <c r="C299" s="43"/>
      <c r="D299" s="43"/>
      <c r="E299" s="43"/>
    </row>
    <row r="300" spans="1:5" x14ac:dyDescent="0.25">
      <c r="A300" s="70"/>
      <c r="B300" s="43"/>
      <c r="C300" s="43"/>
      <c r="D300" s="43"/>
      <c r="E300" s="43"/>
    </row>
    <row r="301" spans="1:5" x14ac:dyDescent="0.25">
      <c r="A301" s="70"/>
      <c r="B301" s="43"/>
      <c r="C301" s="43"/>
      <c r="D301" s="43"/>
      <c r="E301" s="43"/>
    </row>
    <row r="302" spans="1:5" x14ac:dyDescent="0.25">
      <c r="A302" s="70"/>
      <c r="B302" s="43"/>
      <c r="C302" s="43"/>
      <c r="D302" s="43"/>
      <c r="E302" s="43"/>
    </row>
    <row r="303" spans="1:5" x14ac:dyDescent="0.25">
      <c r="A303" s="70"/>
      <c r="B303" s="43"/>
      <c r="C303" s="43"/>
      <c r="D303" s="43"/>
      <c r="E303" s="43"/>
    </row>
    <row r="304" spans="1:5" x14ac:dyDescent="0.25">
      <c r="A304" s="70"/>
      <c r="B304" s="43"/>
      <c r="C304" s="43"/>
      <c r="D304" s="43"/>
      <c r="E304" s="43"/>
    </row>
    <row r="305" spans="1:5" x14ac:dyDescent="0.25">
      <c r="A305" s="70"/>
      <c r="B305" s="43"/>
      <c r="C305" s="43"/>
      <c r="D305" s="43"/>
      <c r="E305" s="43"/>
    </row>
    <row r="306" spans="1:5" x14ac:dyDescent="0.25">
      <c r="A306" s="70"/>
      <c r="B306" s="43"/>
      <c r="C306" s="43"/>
      <c r="D306" s="43"/>
      <c r="E306" s="43"/>
    </row>
    <row r="307" spans="1:5" x14ac:dyDescent="0.25">
      <c r="A307" s="70"/>
      <c r="B307" s="43"/>
      <c r="C307" s="43"/>
      <c r="D307" s="43"/>
      <c r="E307" s="43"/>
    </row>
    <row r="308" spans="1:5" x14ac:dyDescent="0.25">
      <c r="A308" s="70"/>
      <c r="B308" s="43"/>
      <c r="C308" s="43"/>
      <c r="D308" s="43"/>
      <c r="E308" s="43"/>
    </row>
    <row r="309" spans="1:5" x14ac:dyDescent="0.25">
      <c r="A309" s="70"/>
      <c r="B309" s="43"/>
      <c r="C309" s="43"/>
      <c r="D309" s="43"/>
      <c r="E309" s="43"/>
    </row>
    <row r="310" spans="1:5" x14ac:dyDescent="0.25">
      <c r="A310" s="70"/>
      <c r="B310" s="43"/>
      <c r="C310" s="43"/>
      <c r="D310" s="43"/>
      <c r="E310" s="43"/>
    </row>
    <row r="311" spans="1:5" x14ac:dyDescent="0.25">
      <c r="A311" s="70"/>
      <c r="B311" s="43"/>
      <c r="C311" s="43"/>
      <c r="D311" s="43"/>
      <c r="E311" s="43"/>
    </row>
    <row r="312" spans="1:5" x14ac:dyDescent="0.25">
      <c r="A312" s="70"/>
      <c r="B312" s="43"/>
      <c r="C312" s="43"/>
      <c r="D312" s="43"/>
      <c r="E312" s="43"/>
    </row>
    <row r="313" spans="1:5" x14ac:dyDescent="0.25">
      <c r="A313" s="70"/>
      <c r="B313" s="43"/>
      <c r="C313" s="43"/>
      <c r="D313" s="43"/>
      <c r="E313" s="43"/>
    </row>
    <row r="314" spans="1:5" x14ac:dyDescent="0.25">
      <c r="A314" s="70"/>
      <c r="B314" s="43"/>
      <c r="C314" s="43"/>
      <c r="D314" s="43"/>
      <c r="E314" s="43"/>
    </row>
    <row r="315" spans="1:5" x14ac:dyDescent="0.25">
      <c r="A315" s="70"/>
      <c r="B315" s="43"/>
      <c r="C315" s="43"/>
      <c r="D315" s="43"/>
      <c r="E315" s="43"/>
    </row>
    <row r="316" spans="1:5" x14ac:dyDescent="0.25">
      <c r="A316" s="70"/>
      <c r="B316" s="43"/>
      <c r="C316" s="43"/>
      <c r="D316" s="43"/>
      <c r="E316" s="43"/>
    </row>
    <row r="317" spans="1:5" x14ac:dyDescent="0.25">
      <c r="A317" s="70"/>
      <c r="B317" s="43"/>
      <c r="C317" s="43"/>
      <c r="D317" s="43"/>
      <c r="E317" s="43"/>
    </row>
    <row r="318" spans="1:5" x14ac:dyDescent="0.25">
      <c r="A318" s="70"/>
      <c r="B318" s="43"/>
      <c r="C318" s="43"/>
      <c r="D318" s="43"/>
      <c r="E318" s="43"/>
    </row>
    <row r="319" spans="1:5" x14ac:dyDescent="0.25">
      <c r="A319" s="70"/>
      <c r="B319" s="43"/>
      <c r="C319" s="43"/>
      <c r="D319" s="43"/>
      <c r="E319" s="43"/>
    </row>
    <row r="320" spans="1:5" x14ac:dyDescent="0.25">
      <c r="A320" s="70"/>
      <c r="B320" s="43"/>
      <c r="C320" s="43"/>
      <c r="D320" s="43"/>
      <c r="E320" s="43"/>
    </row>
    <row r="321" spans="1:5" x14ac:dyDescent="0.25">
      <c r="A321" s="70"/>
      <c r="B321" s="43"/>
      <c r="C321" s="43"/>
      <c r="D321" s="43"/>
      <c r="E321" s="43"/>
    </row>
    <row r="322" spans="1:5" x14ac:dyDescent="0.25">
      <c r="A322" s="70"/>
      <c r="B322" s="43"/>
      <c r="C322" s="43"/>
      <c r="D322" s="43"/>
      <c r="E322" s="43"/>
    </row>
    <row r="323" spans="1:5" x14ac:dyDescent="0.25">
      <c r="A323" s="70"/>
      <c r="B323" s="43"/>
      <c r="C323" s="43"/>
      <c r="D323" s="43"/>
      <c r="E323" s="43"/>
    </row>
    <row r="324" spans="1:5" x14ac:dyDescent="0.25">
      <c r="A324" s="70"/>
      <c r="B324" s="43"/>
      <c r="C324" s="43"/>
      <c r="D324" s="43"/>
      <c r="E324" s="43"/>
    </row>
    <row r="325" spans="1:5" x14ac:dyDescent="0.25">
      <c r="A325" s="70"/>
      <c r="B325" s="43"/>
      <c r="C325" s="43"/>
      <c r="D325" s="43"/>
      <c r="E325" s="43"/>
    </row>
    <row r="326" spans="1:5" x14ac:dyDescent="0.25">
      <c r="A326" s="70"/>
      <c r="B326" s="43"/>
      <c r="C326" s="43"/>
      <c r="D326" s="43"/>
      <c r="E326" s="43"/>
    </row>
    <row r="327" spans="1:5" x14ac:dyDescent="0.25">
      <c r="A327" s="70"/>
      <c r="B327" s="43"/>
      <c r="C327" s="43"/>
      <c r="D327" s="43"/>
      <c r="E327" s="43"/>
    </row>
    <row r="328" spans="1:5" x14ac:dyDescent="0.25">
      <c r="A328" s="70"/>
      <c r="B328" s="43"/>
      <c r="C328" s="43"/>
      <c r="D328" s="43"/>
      <c r="E328" s="43"/>
    </row>
    <row r="329" spans="1:5" x14ac:dyDescent="0.25">
      <c r="A329" s="70"/>
      <c r="B329" s="43"/>
      <c r="C329" s="43"/>
      <c r="D329" s="43"/>
      <c r="E329" s="43"/>
    </row>
    <row r="330" spans="1:5" x14ac:dyDescent="0.25">
      <c r="A330" s="70"/>
      <c r="B330" s="43"/>
      <c r="C330" s="43"/>
      <c r="D330" s="43"/>
      <c r="E330" s="43"/>
    </row>
    <row r="331" spans="1:5" x14ac:dyDescent="0.25">
      <c r="A331" s="70"/>
      <c r="B331" s="43"/>
      <c r="C331" s="43"/>
      <c r="D331" s="43"/>
      <c r="E331" s="43"/>
    </row>
    <row r="332" spans="1:5" x14ac:dyDescent="0.25">
      <c r="A332" s="70"/>
      <c r="B332" s="43"/>
      <c r="C332" s="43"/>
      <c r="D332" s="43"/>
      <c r="E332" s="43"/>
    </row>
    <row r="333" spans="1:5" x14ac:dyDescent="0.25">
      <c r="A333" s="70"/>
      <c r="B333" s="43"/>
      <c r="C333" s="43"/>
      <c r="D333" s="43"/>
      <c r="E333" s="43"/>
    </row>
    <row r="334" spans="1:5" x14ac:dyDescent="0.25">
      <c r="A334" s="70"/>
      <c r="B334" s="43"/>
      <c r="C334" s="43"/>
      <c r="D334" s="43"/>
      <c r="E334" s="43"/>
    </row>
    <row r="335" spans="1:5" x14ac:dyDescent="0.25">
      <c r="A335" s="70"/>
      <c r="B335" s="43"/>
      <c r="C335" s="43"/>
      <c r="D335" s="43"/>
      <c r="E335" s="43"/>
    </row>
    <row r="336" spans="1:5" x14ac:dyDescent="0.25">
      <c r="A336" s="70"/>
      <c r="B336" s="43"/>
      <c r="C336" s="43"/>
      <c r="D336" s="43"/>
      <c r="E336" s="43"/>
    </row>
    <row r="337" spans="1:5" x14ac:dyDescent="0.25">
      <c r="A337" s="70"/>
      <c r="B337" s="43"/>
      <c r="C337" s="43"/>
      <c r="D337" s="43"/>
      <c r="E337" s="43"/>
    </row>
    <row r="338" spans="1:5" x14ac:dyDescent="0.25">
      <c r="A338" s="70"/>
      <c r="B338" s="43"/>
      <c r="C338" s="43"/>
      <c r="D338" s="43"/>
      <c r="E338" s="43"/>
    </row>
    <row r="339" spans="1:5" x14ac:dyDescent="0.25">
      <c r="A339" s="70"/>
      <c r="B339" s="43"/>
      <c r="C339" s="43"/>
      <c r="D339" s="43"/>
      <c r="E339" s="43"/>
    </row>
    <row r="340" spans="1:5" x14ac:dyDescent="0.25">
      <c r="A340" s="70"/>
      <c r="B340" s="43"/>
      <c r="C340" s="43"/>
      <c r="D340" s="43"/>
      <c r="E340" s="43"/>
    </row>
    <row r="341" spans="1:5" x14ac:dyDescent="0.25">
      <c r="A341" s="70"/>
      <c r="B341" s="43"/>
      <c r="C341" s="43"/>
      <c r="D341" s="43"/>
      <c r="E341" s="43"/>
    </row>
    <row r="342" spans="1:5" x14ac:dyDescent="0.25">
      <c r="A342" s="70"/>
      <c r="B342" s="43"/>
      <c r="C342" s="43"/>
      <c r="D342" s="43"/>
      <c r="E342" s="43"/>
    </row>
    <row r="343" spans="1:5" x14ac:dyDescent="0.25">
      <c r="A343" s="70"/>
      <c r="B343" s="43"/>
      <c r="C343" s="43"/>
      <c r="D343" s="43"/>
      <c r="E343" s="43"/>
    </row>
    <row r="344" spans="1:5" x14ac:dyDescent="0.25">
      <c r="A344" s="70"/>
      <c r="B344" s="43"/>
      <c r="C344" s="43"/>
      <c r="D344" s="43"/>
      <c r="E344" s="43"/>
    </row>
    <row r="345" spans="1:5" x14ac:dyDescent="0.25">
      <c r="A345" s="70"/>
      <c r="B345" s="43"/>
      <c r="C345" s="43"/>
      <c r="D345" s="43"/>
      <c r="E345" s="43"/>
    </row>
    <row r="346" spans="1:5" x14ac:dyDescent="0.25">
      <c r="A346" s="70"/>
      <c r="B346" s="43"/>
      <c r="C346" s="43"/>
      <c r="D346" s="43"/>
      <c r="E346" s="43"/>
    </row>
    <row r="347" spans="1:5" x14ac:dyDescent="0.25">
      <c r="A347" s="70"/>
      <c r="B347" s="43"/>
      <c r="C347" s="43"/>
      <c r="D347" s="43"/>
      <c r="E347" s="43"/>
    </row>
    <row r="348" spans="1:5" x14ac:dyDescent="0.25">
      <c r="A348" s="70"/>
      <c r="B348" s="43"/>
      <c r="C348" s="43"/>
      <c r="D348" s="43"/>
      <c r="E348" s="43"/>
    </row>
    <row r="349" spans="1:5" x14ac:dyDescent="0.25">
      <c r="A349" s="70"/>
      <c r="B349" s="43"/>
      <c r="C349" s="43"/>
      <c r="D349" s="43"/>
      <c r="E349" s="43"/>
    </row>
    <row r="350" spans="1:5" x14ac:dyDescent="0.25">
      <c r="A350" s="70"/>
      <c r="B350" s="43"/>
      <c r="C350" s="43"/>
      <c r="D350" s="43"/>
      <c r="E350" s="43"/>
    </row>
    <row r="351" spans="1:5" x14ac:dyDescent="0.25">
      <c r="A351" s="70"/>
      <c r="B351" s="43"/>
      <c r="C351" s="43"/>
      <c r="D351" s="43"/>
      <c r="E351" s="43"/>
    </row>
    <row r="352" spans="1:5" x14ac:dyDescent="0.25">
      <c r="A352" s="70"/>
      <c r="B352" s="43"/>
      <c r="C352" s="43"/>
      <c r="D352" s="43"/>
      <c r="E352" s="43"/>
    </row>
    <row r="353" spans="1:5" x14ac:dyDescent="0.25">
      <c r="A353" s="70"/>
      <c r="B353" s="43"/>
      <c r="C353" s="43"/>
      <c r="D353" s="43"/>
      <c r="E353" s="43"/>
    </row>
    <row r="354" spans="1:5" x14ac:dyDescent="0.25">
      <c r="A354" s="70"/>
      <c r="B354" s="43"/>
      <c r="C354" s="43"/>
      <c r="D354" s="43"/>
      <c r="E354" s="43"/>
    </row>
    <row r="355" spans="1:5" x14ac:dyDescent="0.25">
      <c r="A355" s="70"/>
      <c r="B355" s="43"/>
      <c r="C355" s="43"/>
      <c r="D355" s="43"/>
      <c r="E355" s="43"/>
    </row>
    <row r="356" spans="1:5" x14ac:dyDescent="0.25">
      <c r="A356" s="70"/>
      <c r="B356" s="43"/>
      <c r="C356" s="43"/>
      <c r="D356" s="43"/>
      <c r="E356" s="43"/>
    </row>
    <row r="357" spans="1:5" x14ac:dyDescent="0.25">
      <c r="A357" s="70"/>
      <c r="B357" s="43"/>
      <c r="C357" s="43"/>
      <c r="D357" s="43"/>
      <c r="E357" s="43"/>
    </row>
    <row r="358" spans="1:5" x14ac:dyDescent="0.25">
      <c r="A358" s="70"/>
      <c r="B358" s="43"/>
      <c r="C358" s="43"/>
      <c r="D358" s="43"/>
      <c r="E358" s="43"/>
    </row>
    <row r="359" spans="1:5" x14ac:dyDescent="0.25">
      <c r="A359" s="70"/>
      <c r="B359" s="43"/>
      <c r="C359" s="43"/>
      <c r="D359" s="43"/>
      <c r="E359" s="43"/>
    </row>
    <row r="360" spans="1:5" x14ac:dyDescent="0.25">
      <c r="A360" s="70"/>
      <c r="B360" s="43"/>
      <c r="C360" s="43"/>
      <c r="D360" s="43"/>
      <c r="E360" s="43"/>
    </row>
    <row r="361" spans="1:5" x14ac:dyDescent="0.25">
      <c r="A361" s="70"/>
      <c r="B361" s="43"/>
      <c r="C361" s="43"/>
      <c r="D361" s="43"/>
      <c r="E361" s="43"/>
    </row>
    <row r="362" spans="1:5" x14ac:dyDescent="0.25">
      <c r="A362" s="70"/>
      <c r="B362" s="43"/>
      <c r="C362" s="43"/>
      <c r="D362" s="43"/>
      <c r="E362" s="43"/>
    </row>
    <row r="363" spans="1:5" x14ac:dyDescent="0.25">
      <c r="A363" s="70"/>
      <c r="B363" s="43"/>
      <c r="C363" s="43"/>
      <c r="D363" s="43"/>
      <c r="E363" s="43"/>
    </row>
    <row r="364" spans="1:5" x14ac:dyDescent="0.25">
      <c r="A364" s="70"/>
      <c r="B364" s="43"/>
      <c r="C364" s="43"/>
      <c r="D364" s="43"/>
      <c r="E364" s="43"/>
    </row>
    <row r="365" spans="1:5" x14ac:dyDescent="0.25">
      <c r="A365" s="70"/>
      <c r="B365" s="43"/>
      <c r="C365" s="43"/>
      <c r="D365" s="43"/>
      <c r="E365" s="43"/>
    </row>
    <row r="366" spans="1:5" x14ac:dyDescent="0.25">
      <c r="A366" s="70"/>
      <c r="B366" s="43"/>
      <c r="C366" s="43"/>
      <c r="D366" s="43"/>
      <c r="E366" s="43"/>
    </row>
    <row r="367" spans="1:5" x14ac:dyDescent="0.25">
      <c r="A367" s="70"/>
      <c r="B367" s="43"/>
      <c r="C367" s="43"/>
      <c r="D367" s="43"/>
      <c r="E367" s="43"/>
    </row>
    <row r="368" spans="1:5" x14ac:dyDescent="0.25">
      <c r="A368" s="70"/>
      <c r="B368" s="43"/>
      <c r="C368" s="43"/>
      <c r="D368" s="43"/>
      <c r="E368" s="43"/>
    </row>
    <row r="369" spans="1:5" x14ac:dyDescent="0.25">
      <c r="A369" s="70"/>
      <c r="B369" s="43"/>
      <c r="C369" s="43"/>
      <c r="D369" s="43"/>
      <c r="E369" s="43"/>
    </row>
    <row r="370" spans="1:5" x14ac:dyDescent="0.25">
      <c r="A370" s="70"/>
      <c r="B370" s="43"/>
      <c r="C370" s="43"/>
      <c r="D370" s="43"/>
      <c r="E370" s="43"/>
    </row>
    <row r="371" spans="1:5" x14ac:dyDescent="0.25">
      <c r="A371" s="70"/>
      <c r="B371" s="43"/>
      <c r="C371" s="43"/>
      <c r="D371" s="43"/>
      <c r="E371" s="43"/>
    </row>
    <row r="372" spans="1:5" x14ac:dyDescent="0.25">
      <c r="A372" s="70"/>
      <c r="B372" s="43"/>
      <c r="C372" s="43"/>
      <c r="D372" s="43"/>
      <c r="E372" s="43"/>
    </row>
    <row r="373" spans="1:5" x14ac:dyDescent="0.25">
      <c r="A373" s="70"/>
      <c r="B373" s="43"/>
      <c r="C373" s="43"/>
      <c r="D373" s="43"/>
      <c r="E373" s="43"/>
    </row>
    <row r="374" spans="1:5" x14ac:dyDescent="0.25">
      <c r="A374" s="70"/>
      <c r="B374" s="43"/>
      <c r="C374" s="43"/>
      <c r="D374" s="43"/>
      <c r="E374" s="43"/>
    </row>
    <row r="375" spans="1:5" x14ac:dyDescent="0.25">
      <c r="A375" s="70"/>
      <c r="B375" s="43"/>
      <c r="C375" s="43"/>
      <c r="D375" s="43"/>
      <c r="E375" s="43"/>
    </row>
    <row r="376" spans="1:5" x14ac:dyDescent="0.25">
      <c r="A376" s="70"/>
      <c r="B376" s="43"/>
      <c r="C376" s="43"/>
      <c r="D376" s="43"/>
      <c r="E376" s="43"/>
    </row>
    <row r="377" spans="1:5" x14ac:dyDescent="0.25">
      <c r="A377" s="70"/>
      <c r="B377" s="43"/>
      <c r="C377" s="43"/>
      <c r="D377" s="43"/>
      <c r="E377" s="43"/>
    </row>
    <row r="378" spans="1:5" x14ac:dyDescent="0.25">
      <c r="A378" s="70"/>
      <c r="B378" s="43"/>
      <c r="C378" s="43"/>
      <c r="D378" s="43"/>
      <c r="E378" s="43"/>
    </row>
    <row r="379" spans="1:5" x14ac:dyDescent="0.25">
      <c r="A379" s="70"/>
      <c r="B379" s="43"/>
      <c r="C379" s="43"/>
      <c r="D379" s="43"/>
      <c r="E379" s="43"/>
    </row>
    <row r="380" spans="1:5" x14ac:dyDescent="0.25">
      <c r="A380" s="70"/>
      <c r="B380" s="43"/>
      <c r="C380" s="43"/>
      <c r="D380" s="43"/>
      <c r="E380" s="43"/>
    </row>
    <row r="381" spans="1:5" x14ac:dyDescent="0.25">
      <c r="A381" s="70"/>
      <c r="B381" s="43"/>
      <c r="C381" s="43"/>
      <c r="D381" s="43"/>
      <c r="E381" s="43"/>
    </row>
    <row r="382" spans="1:5" x14ac:dyDescent="0.25">
      <c r="A382" s="70"/>
      <c r="B382" s="43"/>
      <c r="C382" s="43"/>
      <c r="D382" s="43"/>
      <c r="E382" s="43"/>
    </row>
    <row r="383" spans="1:5" x14ac:dyDescent="0.25">
      <c r="A383" s="70"/>
      <c r="B383" s="43"/>
      <c r="C383" s="43"/>
      <c r="D383" s="43"/>
      <c r="E383" s="43"/>
    </row>
    <row r="384" spans="1:5" x14ac:dyDescent="0.25">
      <c r="A384" s="70"/>
      <c r="B384" s="43"/>
      <c r="C384" s="43"/>
      <c r="D384" s="43"/>
      <c r="E384" s="43"/>
    </row>
    <row r="385" spans="1:5" x14ac:dyDescent="0.25">
      <c r="A385" s="70"/>
      <c r="B385" s="43"/>
      <c r="C385" s="43"/>
      <c r="D385" s="43"/>
      <c r="E385" s="43"/>
    </row>
    <row r="386" spans="1:5" x14ac:dyDescent="0.25">
      <c r="A386" s="70"/>
      <c r="B386" s="43"/>
      <c r="C386" s="43"/>
      <c r="D386" s="43"/>
      <c r="E386" s="43"/>
    </row>
    <row r="387" spans="1:5" x14ac:dyDescent="0.25">
      <c r="A387" s="70"/>
      <c r="B387" s="43"/>
      <c r="C387" s="43"/>
      <c r="D387" s="43"/>
      <c r="E387" s="43"/>
    </row>
    <row r="388" spans="1:5" x14ac:dyDescent="0.25">
      <c r="A388" s="70"/>
      <c r="B388" s="43"/>
      <c r="C388" s="43"/>
      <c r="D388" s="43"/>
      <c r="E388" s="43"/>
    </row>
    <row r="389" spans="1:5" x14ac:dyDescent="0.25">
      <c r="A389" s="70"/>
      <c r="B389" s="43"/>
      <c r="C389" s="43"/>
      <c r="D389" s="43"/>
      <c r="E389" s="43"/>
    </row>
    <row r="390" spans="1:5" x14ac:dyDescent="0.25">
      <c r="A390" s="70"/>
      <c r="B390" s="43"/>
      <c r="C390" s="43"/>
      <c r="D390" s="43"/>
      <c r="E390" s="43"/>
    </row>
    <row r="391" spans="1:5" x14ac:dyDescent="0.25">
      <c r="A391" s="70"/>
      <c r="B391" s="43"/>
      <c r="C391" s="43"/>
      <c r="D391" s="43"/>
      <c r="E391" s="43"/>
    </row>
    <row r="392" spans="1:5" x14ac:dyDescent="0.25">
      <c r="A392" s="70"/>
      <c r="B392" s="43"/>
      <c r="C392" s="43"/>
      <c r="D392" s="43"/>
      <c r="E392" s="43"/>
    </row>
    <row r="393" spans="1:5" x14ac:dyDescent="0.25">
      <c r="A393" s="70"/>
      <c r="B393" s="43"/>
      <c r="C393" s="43"/>
      <c r="D393" s="43"/>
      <c r="E393" s="43"/>
    </row>
    <row r="394" spans="1:5" x14ac:dyDescent="0.25">
      <c r="A394" s="70"/>
      <c r="B394" s="43"/>
      <c r="C394" s="43"/>
      <c r="D394" s="43"/>
      <c r="E394" s="43"/>
    </row>
    <row r="395" spans="1:5" x14ac:dyDescent="0.25">
      <c r="A395" s="70"/>
      <c r="B395" s="43"/>
      <c r="C395" s="43"/>
      <c r="D395" s="43"/>
      <c r="E395" s="43"/>
    </row>
    <row r="396" spans="1:5" x14ac:dyDescent="0.25">
      <c r="A396" s="70"/>
      <c r="B396" s="43"/>
      <c r="C396" s="43"/>
      <c r="D396" s="43"/>
      <c r="E396" s="43"/>
    </row>
    <row r="397" spans="1:5" x14ac:dyDescent="0.25">
      <c r="A397" s="70"/>
      <c r="B397" s="43"/>
      <c r="C397" s="43"/>
      <c r="D397" s="43"/>
      <c r="E397" s="43"/>
    </row>
    <row r="398" spans="1:5" x14ac:dyDescent="0.25">
      <c r="A398" s="70"/>
      <c r="B398" s="43"/>
      <c r="C398" s="43"/>
      <c r="D398" s="43"/>
      <c r="E398" s="43"/>
    </row>
    <row r="399" spans="1:5" x14ac:dyDescent="0.25">
      <c r="A399" s="70"/>
      <c r="B399" s="43"/>
      <c r="C399" s="43"/>
      <c r="D399" s="43"/>
      <c r="E399" s="43"/>
    </row>
    <row r="400" spans="1:5" x14ac:dyDescent="0.25">
      <c r="A400" s="70"/>
      <c r="B400" s="43"/>
      <c r="C400" s="43"/>
      <c r="D400" s="43"/>
      <c r="E400" s="43"/>
    </row>
    <row r="401" spans="1:5" x14ac:dyDescent="0.25">
      <c r="A401" s="70"/>
      <c r="B401" s="43"/>
      <c r="C401" s="43"/>
      <c r="D401" s="43"/>
      <c r="E401" s="43"/>
    </row>
    <row r="402" spans="1:5" x14ac:dyDescent="0.25">
      <c r="A402" s="70"/>
      <c r="B402" s="43"/>
      <c r="C402" s="43"/>
      <c r="D402" s="43"/>
      <c r="E402" s="43"/>
    </row>
    <row r="403" spans="1:5" x14ac:dyDescent="0.25">
      <c r="A403" s="70"/>
      <c r="B403" s="43"/>
      <c r="C403" s="43"/>
      <c r="D403" s="43"/>
      <c r="E403" s="43"/>
    </row>
    <row r="404" spans="1:5" x14ac:dyDescent="0.25">
      <c r="A404" s="70"/>
      <c r="B404" s="43"/>
      <c r="C404" s="43"/>
      <c r="D404" s="43"/>
      <c r="E404" s="43"/>
    </row>
    <row r="405" spans="1:5" x14ac:dyDescent="0.25">
      <c r="A405" s="70"/>
      <c r="B405" s="43"/>
      <c r="C405" s="43"/>
      <c r="D405" s="43"/>
      <c r="E405" s="43"/>
    </row>
    <row r="406" spans="1:5" x14ac:dyDescent="0.25">
      <c r="A406" s="70"/>
      <c r="B406" s="43"/>
      <c r="C406" s="43"/>
      <c r="D406" s="43"/>
      <c r="E406" s="43"/>
    </row>
    <row r="407" spans="1:5" x14ac:dyDescent="0.25">
      <c r="A407" s="70"/>
      <c r="B407" s="43"/>
      <c r="C407" s="43"/>
      <c r="D407" s="43"/>
      <c r="E407" s="43"/>
    </row>
    <row r="408" spans="1:5" x14ac:dyDescent="0.25">
      <c r="A408" s="70"/>
      <c r="B408" s="43"/>
      <c r="C408" s="43"/>
      <c r="D408" s="43"/>
      <c r="E408" s="43"/>
    </row>
    <row r="409" spans="1:5" x14ac:dyDescent="0.25">
      <c r="A409" s="70"/>
      <c r="B409" s="43"/>
      <c r="C409" s="43"/>
      <c r="D409" s="43"/>
      <c r="E409" s="43"/>
    </row>
    <row r="410" spans="1:5" x14ac:dyDescent="0.25">
      <c r="A410" s="70"/>
      <c r="B410" s="43"/>
      <c r="C410" s="43"/>
      <c r="D410" s="43"/>
      <c r="E410" s="43"/>
    </row>
    <row r="411" spans="1:5" x14ac:dyDescent="0.25">
      <c r="A411" s="70"/>
      <c r="B411" s="43"/>
      <c r="C411" s="43"/>
      <c r="D411" s="43"/>
      <c r="E411" s="43"/>
    </row>
    <row r="412" spans="1:5" x14ac:dyDescent="0.25">
      <c r="A412" s="70"/>
      <c r="B412" s="43"/>
      <c r="C412" s="43"/>
      <c r="D412" s="43"/>
      <c r="E412" s="43"/>
    </row>
    <row r="413" spans="1:5" x14ac:dyDescent="0.25">
      <c r="A413" s="70"/>
      <c r="B413" s="43"/>
      <c r="C413" s="43"/>
      <c r="D413" s="43"/>
      <c r="E413" s="43"/>
    </row>
    <row r="414" spans="1:5" x14ac:dyDescent="0.25">
      <c r="A414" s="70"/>
      <c r="B414" s="43"/>
      <c r="C414" s="43"/>
      <c r="D414" s="43"/>
      <c r="E414" s="43"/>
    </row>
    <row r="415" spans="1:5" x14ac:dyDescent="0.25">
      <c r="A415" s="70"/>
      <c r="B415" s="43"/>
      <c r="C415" s="43"/>
      <c r="D415" s="43"/>
      <c r="E415" s="43"/>
    </row>
    <row r="416" spans="1:5" x14ac:dyDescent="0.25">
      <c r="A416" s="70"/>
      <c r="B416" s="43"/>
      <c r="C416" s="43"/>
      <c r="D416" s="43"/>
      <c r="E416" s="43"/>
    </row>
    <row r="417" spans="1:5" x14ac:dyDescent="0.25">
      <c r="A417" s="70"/>
      <c r="B417" s="43"/>
      <c r="C417" s="43"/>
      <c r="D417" s="43"/>
      <c r="E417" s="43"/>
    </row>
    <row r="418" spans="1:5" x14ac:dyDescent="0.25">
      <c r="A418" s="70"/>
      <c r="B418" s="43"/>
      <c r="C418" s="43"/>
      <c r="D418" s="43"/>
      <c r="E418" s="43"/>
    </row>
    <row r="419" spans="1:5" x14ac:dyDescent="0.25">
      <c r="A419" s="70"/>
      <c r="B419" s="43"/>
      <c r="C419" s="43"/>
      <c r="D419" s="43"/>
      <c r="E419" s="43"/>
    </row>
    <row r="420" spans="1:5" x14ac:dyDescent="0.25">
      <c r="A420" s="70"/>
      <c r="B420" s="43"/>
      <c r="C420" s="43"/>
      <c r="D420" s="43"/>
      <c r="E420" s="43"/>
    </row>
  </sheetData>
  <sheetProtection sheet="1" objects="1" scenarios="1" selectLockedCells="1"/>
  <mergeCells count="3">
    <mergeCell ref="A1:F1"/>
    <mergeCell ref="A2:F2"/>
    <mergeCell ref="A4:C4"/>
  </mergeCells>
  <phoneticPr fontId="4" type="noConversion"/>
  <pageMargins left="0.75" right="0.75" top="1" bottom="1" header="0.5" footer="0.5"/>
  <pageSetup scale="90" orientation="portrait" horizontalDpi="300" verticalDpi="300" r:id="rId1"/>
  <headerFooter alignWithMargins="0"/>
  <ignoredErrors>
    <ignoredError sqref="F8 F6"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F4FD-A947-41AA-BBE1-1D50FF9A9D58}">
  <dimension ref="A2:E31"/>
  <sheetViews>
    <sheetView workbookViewId="0"/>
  </sheetViews>
  <sheetFormatPr defaultRowHeight="14.4" x14ac:dyDescent="0.3"/>
  <cols>
    <col min="1" max="1" width="36.21875" style="502" customWidth="1"/>
    <col min="2" max="2" width="12.44140625" style="502" customWidth="1"/>
    <col min="3" max="3" width="15.21875" style="502" customWidth="1"/>
    <col min="4" max="5" width="12.44140625" style="502" customWidth="1"/>
    <col min="6" max="16384" width="8.88671875" style="503"/>
  </cols>
  <sheetData>
    <row r="2" spans="1:5" ht="24" customHeight="1" x14ac:dyDescent="0.3">
      <c r="C2" s="577" t="s">
        <v>359</v>
      </c>
      <c r="D2" s="577"/>
      <c r="E2" s="577"/>
    </row>
    <row r="3" spans="1:5" x14ac:dyDescent="0.3">
      <c r="A3" s="502" t="s">
        <v>360</v>
      </c>
    </row>
    <row r="5" spans="1:5" s="505" customFormat="1" ht="22.2" customHeight="1" x14ac:dyDescent="0.25">
      <c r="A5" s="504" t="s">
        <v>361</v>
      </c>
      <c r="B5" s="504"/>
      <c r="C5" s="504"/>
      <c r="D5" s="578">
        <v>0</v>
      </c>
      <c r="E5" s="579"/>
    </row>
    <row r="6" spans="1:5" s="505" customFormat="1" ht="9" customHeight="1" x14ac:dyDescent="0.25">
      <c r="A6" s="504"/>
      <c r="B6" s="504"/>
      <c r="C6" s="504"/>
      <c r="D6" s="511"/>
      <c r="E6" s="512"/>
    </row>
    <row r="7" spans="1:5" s="505" customFormat="1" ht="22.2" customHeight="1" x14ac:dyDescent="0.25">
      <c r="A7" s="504" t="s">
        <v>362</v>
      </c>
      <c r="B7" s="504"/>
      <c r="C7" s="504"/>
      <c r="D7" s="578">
        <v>0</v>
      </c>
      <c r="E7" s="579"/>
    </row>
    <row r="8" spans="1:5" s="505" customFormat="1" ht="9" customHeight="1" x14ac:dyDescent="0.25">
      <c r="A8" s="504"/>
      <c r="B8" s="504"/>
      <c r="C8" s="504"/>
      <c r="D8" s="513"/>
      <c r="E8" s="512"/>
    </row>
    <row r="9" spans="1:5" s="505" customFormat="1" ht="22.2" customHeight="1" x14ac:dyDescent="0.25">
      <c r="A9" s="506" t="s">
        <v>363</v>
      </c>
      <c r="B9" s="506"/>
      <c r="C9" s="504"/>
      <c r="D9" s="578">
        <v>0</v>
      </c>
      <c r="E9" s="579"/>
    </row>
    <row r="11" spans="1:5" ht="48.6" customHeight="1" x14ac:dyDescent="0.3">
      <c r="A11" s="507" t="s">
        <v>364</v>
      </c>
      <c r="B11" s="507" t="s">
        <v>365</v>
      </c>
      <c r="C11" s="507" t="s">
        <v>366</v>
      </c>
      <c r="D11" s="507" t="s">
        <v>367</v>
      </c>
      <c r="E11" s="507" t="s">
        <v>368</v>
      </c>
    </row>
    <row r="12" spans="1:5" ht="22.8" customHeight="1" x14ac:dyDescent="0.3">
      <c r="A12" s="508" t="s">
        <v>369</v>
      </c>
      <c r="B12" s="642">
        <v>0</v>
      </c>
      <c r="C12" s="642">
        <v>0</v>
      </c>
      <c r="D12" s="642">
        <v>0</v>
      </c>
      <c r="E12" s="642">
        <v>0</v>
      </c>
    </row>
    <row r="13" spans="1:5" ht="22.8" customHeight="1" x14ac:dyDescent="0.3">
      <c r="A13" s="508" t="s">
        <v>370</v>
      </c>
      <c r="B13" s="642">
        <v>0</v>
      </c>
      <c r="C13" s="642">
        <v>0</v>
      </c>
      <c r="D13" s="642">
        <v>0</v>
      </c>
      <c r="E13" s="642">
        <v>0</v>
      </c>
    </row>
    <row r="14" spans="1:5" ht="41.4" customHeight="1" x14ac:dyDescent="0.3">
      <c r="A14" s="510" t="s">
        <v>371</v>
      </c>
      <c r="B14" s="643">
        <f>$D7-(B12+B13)</f>
        <v>0</v>
      </c>
      <c r="C14" s="643">
        <f t="shared" ref="C14:E14" si="0">$D7-(C12+C13)</f>
        <v>0</v>
      </c>
      <c r="D14" s="643">
        <f t="shared" si="0"/>
        <v>0</v>
      </c>
      <c r="E14" s="643">
        <f t="shared" si="0"/>
        <v>0</v>
      </c>
    </row>
    <row r="15" spans="1:5" ht="22.8" customHeight="1" x14ac:dyDescent="0.3">
      <c r="A15" s="508" t="s">
        <v>372</v>
      </c>
      <c r="B15" s="642">
        <v>0</v>
      </c>
      <c r="C15" s="642">
        <v>0</v>
      </c>
      <c r="D15" s="642">
        <v>0</v>
      </c>
      <c r="E15" s="642">
        <v>0</v>
      </c>
    </row>
    <row r="16" spans="1:5" ht="22.8" customHeight="1" x14ac:dyDescent="0.3">
      <c r="A16" s="508" t="s">
        <v>373</v>
      </c>
      <c r="B16" s="642">
        <v>0</v>
      </c>
      <c r="C16" s="642">
        <v>0</v>
      </c>
      <c r="D16" s="642">
        <v>0</v>
      </c>
      <c r="E16" s="642">
        <v>0</v>
      </c>
    </row>
    <row r="17" spans="1:5" ht="22.8" customHeight="1" x14ac:dyDescent="0.3">
      <c r="A17" s="508" t="s">
        <v>374</v>
      </c>
      <c r="B17" s="642">
        <v>0</v>
      </c>
      <c r="C17" s="642">
        <v>0</v>
      </c>
      <c r="D17" s="642">
        <v>0</v>
      </c>
      <c r="E17" s="642">
        <v>0</v>
      </c>
    </row>
    <row r="18" spans="1:5" ht="22.8" customHeight="1" x14ac:dyDescent="0.3">
      <c r="A18" s="508" t="s">
        <v>375</v>
      </c>
      <c r="B18" s="642">
        <v>0</v>
      </c>
      <c r="C18" s="642">
        <v>0</v>
      </c>
      <c r="D18" s="642">
        <v>0</v>
      </c>
      <c r="E18" s="642">
        <v>0</v>
      </c>
    </row>
    <row r="19" spans="1:5" ht="22.8" customHeight="1" x14ac:dyDescent="0.3">
      <c r="A19" s="508" t="s">
        <v>376</v>
      </c>
      <c r="B19" s="642">
        <v>0</v>
      </c>
      <c r="C19" s="642">
        <v>0</v>
      </c>
      <c r="D19" s="642">
        <v>0</v>
      </c>
      <c r="E19" s="642">
        <v>0</v>
      </c>
    </row>
    <row r="20" spans="1:5" ht="22.8" customHeight="1" x14ac:dyDescent="0.3">
      <c r="A20" s="508" t="s">
        <v>377</v>
      </c>
      <c r="B20" s="642">
        <v>0</v>
      </c>
      <c r="C20" s="642">
        <v>0</v>
      </c>
      <c r="D20" s="642">
        <v>0</v>
      </c>
      <c r="E20" s="642">
        <v>0</v>
      </c>
    </row>
    <row r="21" spans="1:5" ht="22.8" customHeight="1" x14ac:dyDescent="0.3">
      <c r="A21" s="508" t="s">
        <v>378</v>
      </c>
      <c r="B21" s="642">
        <v>0</v>
      </c>
      <c r="C21" s="642">
        <v>0</v>
      </c>
      <c r="D21" s="642">
        <v>0</v>
      </c>
      <c r="E21" s="642">
        <v>0</v>
      </c>
    </row>
    <row r="22" spans="1:5" ht="22.8" customHeight="1" x14ac:dyDescent="0.3">
      <c r="A22" s="508" t="s">
        <v>379</v>
      </c>
      <c r="B22" s="642">
        <v>0</v>
      </c>
      <c r="C22" s="642">
        <v>0</v>
      </c>
      <c r="D22" s="642">
        <v>0</v>
      </c>
      <c r="E22" s="642">
        <v>0</v>
      </c>
    </row>
    <row r="23" spans="1:5" ht="22.8" customHeight="1" x14ac:dyDescent="0.3">
      <c r="A23" s="508" t="s">
        <v>380</v>
      </c>
      <c r="B23" s="642">
        <v>0</v>
      </c>
      <c r="C23" s="642">
        <v>0</v>
      </c>
      <c r="D23" s="642">
        <v>0</v>
      </c>
      <c r="E23" s="642">
        <v>0</v>
      </c>
    </row>
    <row r="24" spans="1:5" ht="22.8" customHeight="1" x14ac:dyDescent="0.3">
      <c r="A24" s="508" t="s">
        <v>381</v>
      </c>
      <c r="B24" s="642">
        <v>0</v>
      </c>
      <c r="C24" s="642">
        <v>0</v>
      </c>
      <c r="D24" s="642">
        <v>0</v>
      </c>
      <c r="E24" s="642">
        <v>0</v>
      </c>
    </row>
    <row r="25" spans="1:5" ht="22.8" customHeight="1" x14ac:dyDescent="0.3">
      <c r="A25" s="508" t="s">
        <v>382</v>
      </c>
      <c r="B25" s="642">
        <v>0</v>
      </c>
      <c r="C25" s="642">
        <v>0</v>
      </c>
      <c r="D25" s="642">
        <v>0</v>
      </c>
      <c r="E25" s="642">
        <v>0</v>
      </c>
    </row>
    <row r="26" spans="1:5" ht="22.8" customHeight="1" x14ac:dyDescent="0.3">
      <c r="A26" s="508" t="s">
        <v>383</v>
      </c>
      <c r="B26" s="642">
        <v>0</v>
      </c>
      <c r="C26" s="642">
        <v>0</v>
      </c>
      <c r="D26" s="642">
        <v>0</v>
      </c>
      <c r="E26" s="642">
        <v>0</v>
      </c>
    </row>
    <row r="27" spans="1:5" ht="22.8" customHeight="1" x14ac:dyDescent="0.3">
      <c r="A27" s="509" t="s">
        <v>384</v>
      </c>
      <c r="B27" s="643">
        <f>SUM(B15:B26)</f>
        <v>0</v>
      </c>
      <c r="C27" s="643">
        <f t="shared" ref="C27:E27" si="1">SUM(C15:C26)</f>
        <v>0</v>
      </c>
      <c r="D27" s="643">
        <f t="shared" si="1"/>
        <v>0</v>
      </c>
      <c r="E27" s="643">
        <f t="shared" si="1"/>
        <v>0</v>
      </c>
    </row>
    <row r="28" spans="1:5" ht="10.8" customHeight="1" x14ac:dyDescent="0.3"/>
    <row r="29" spans="1:5" x14ac:dyDescent="0.3">
      <c r="A29" s="502" t="s">
        <v>385</v>
      </c>
    </row>
    <row r="30" spans="1:5" ht="7.2" customHeight="1" x14ac:dyDescent="0.3"/>
    <row r="31" spans="1:5" ht="47.4" customHeight="1" x14ac:dyDescent="0.3">
      <c r="A31" s="580" t="s">
        <v>386</v>
      </c>
      <c r="B31" s="580"/>
      <c r="C31" s="580"/>
      <c r="D31" s="580"/>
      <c r="E31" s="580"/>
    </row>
  </sheetData>
  <sheetProtection sheet="1" objects="1" scenarios="1"/>
  <mergeCells count="5">
    <mergeCell ref="C2:E2"/>
    <mergeCell ref="D5:E5"/>
    <mergeCell ref="D7:E7"/>
    <mergeCell ref="D9:E9"/>
    <mergeCell ref="A31:E31"/>
  </mergeCells>
  <pageMargins left="0.70866141732283472" right="0.70866141732283472" top="0.74803149606299213" bottom="0.55118110236220474" header="0.31496062992125984" footer="0.31496062992125984"/>
  <pageSetup paperSize="9" orientation="portrait" horizontalDpi="0" verticalDpi="0" r:id="rId1"/>
  <headerFooter>
    <oddHeader>&amp;C&amp;14&amp;A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5F943-FDA3-4957-9FCD-0FCA6638594D}">
  <dimension ref="A2:G19"/>
  <sheetViews>
    <sheetView workbookViewId="0"/>
  </sheetViews>
  <sheetFormatPr defaultRowHeight="13.2" x14ac:dyDescent="0.25"/>
  <cols>
    <col min="1" max="2" width="15.109375" customWidth="1"/>
    <col min="3" max="7" width="12.6640625" customWidth="1"/>
  </cols>
  <sheetData>
    <row r="2" spans="1:7" ht="22.8" x14ac:dyDescent="0.4">
      <c r="A2" s="618" t="s">
        <v>388</v>
      </c>
      <c r="B2" s="618"/>
      <c r="C2" s="618"/>
      <c r="D2" s="618"/>
      <c r="E2" s="618"/>
      <c r="F2" s="618"/>
      <c r="G2" s="618"/>
    </row>
    <row r="3" spans="1:7" ht="27" customHeight="1" x14ac:dyDescent="0.25">
      <c r="A3" s="622" t="s">
        <v>0</v>
      </c>
      <c r="B3" s="619"/>
    </row>
    <row r="4" spans="1:7" ht="27" customHeight="1" x14ac:dyDescent="0.25">
      <c r="A4" s="620" t="s">
        <v>389</v>
      </c>
      <c r="B4" s="620" t="s">
        <v>390</v>
      </c>
      <c r="C4" s="620" t="s">
        <v>392</v>
      </c>
      <c r="D4" s="620" t="s">
        <v>391</v>
      </c>
      <c r="E4" s="620" t="s">
        <v>393</v>
      </c>
      <c r="F4" s="620" t="s">
        <v>394</v>
      </c>
      <c r="G4" s="620" t="s">
        <v>395</v>
      </c>
    </row>
    <row r="5" spans="1:7" ht="27" customHeight="1" x14ac:dyDescent="0.25">
      <c r="A5" s="621"/>
      <c r="B5" s="621"/>
      <c r="C5" s="621"/>
      <c r="D5" s="621"/>
      <c r="E5" s="621"/>
      <c r="F5" s="621"/>
      <c r="G5" s="621"/>
    </row>
    <row r="6" spans="1:7" ht="27" customHeight="1" x14ac:dyDescent="0.25">
      <c r="A6" s="621"/>
      <c r="B6" s="621"/>
      <c r="C6" s="621"/>
      <c r="D6" s="621"/>
      <c r="E6" s="621"/>
      <c r="F6" s="621"/>
      <c r="G6" s="621"/>
    </row>
    <row r="7" spans="1:7" ht="27" customHeight="1" x14ac:dyDescent="0.25">
      <c r="A7" s="621"/>
      <c r="B7" s="621"/>
      <c r="C7" s="621"/>
      <c r="D7" s="621"/>
      <c r="E7" s="621"/>
      <c r="F7" s="621"/>
      <c r="G7" s="621"/>
    </row>
    <row r="8" spans="1:7" ht="27" customHeight="1" x14ac:dyDescent="0.25">
      <c r="A8" s="621"/>
      <c r="B8" s="621"/>
      <c r="C8" s="621"/>
      <c r="D8" s="621"/>
      <c r="E8" s="621"/>
      <c r="F8" s="621"/>
      <c r="G8" s="621"/>
    </row>
    <row r="9" spans="1:7" ht="27" customHeight="1" x14ac:dyDescent="0.25">
      <c r="A9" s="621"/>
      <c r="B9" s="621"/>
      <c r="C9" s="621"/>
      <c r="D9" s="621"/>
      <c r="E9" s="621"/>
      <c r="F9" s="621"/>
      <c r="G9" s="621"/>
    </row>
    <row r="10" spans="1:7" ht="27" customHeight="1" x14ac:dyDescent="0.25">
      <c r="A10" s="621"/>
      <c r="B10" s="621"/>
      <c r="C10" s="621"/>
      <c r="D10" s="621"/>
      <c r="E10" s="621"/>
      <c r="F10" s="621"/>
      <c r="G10" s="621"/>
    </row>
    <row r="11" spans="1:7" ht="27" customHeight="1" x14ac:dyDescent="0.25">
      <c r="A11" s="621"/>
      <c r="B11" s="621"/>
      <c r="C11" s="621"/>
      <c r="D11" s="621"/>
      <c r="E11" s="621"/>
      <c r="F11" s="621"/>
      <c r="G11" s="621"/>
    </row>
    <row r="12" spans="1:7" ht="27" customHeight="1" x14ac:dyDescent="0.25">
      <c r="A12" s="621"/>
      <c r="B12" s="621"/>
      <c r="C12" s="621"/>
      <c r="D12" s="621"/>
      <c r="E12" s="621"/>
      <c r="F12" s="621"/>
      <c r="G12" s="621"/>
    </row>
    <row r="13" spans="1:7" ht="27" customHeight="1" x14ac:dyDescent="0.25">
      <c r="A13" s="621"/>
      <c r="B13" s="621"/>
      <c r="C13" s="621"/>
      <c r="D13" s="621"/>
      <c r="E13" s="621"/>
      <c r="F13" s="621"/>
      <c r="G13" s="621"/>
    </row>
    <row r="14" spans="1:7" ht="27" customHeight="1" x14ac:dyDescent="0.25">
      <c r="A14" s="621"/>
      <c r="B14" s="621"/>
      <c r="C14" s="621"/>
      <c r="D14" s="621"/>
      <c r="E14" s="621"/>
      <c r="F14" s="621"/>
      <c r="G14" s="621"/>
    </row>
    <row r="15" spans="1:7" ht="27" customHeight="1" x14ac:dyDescent="0.25">
      <c r="A15" s="621"/>
      <c r="B15" s="621"/>
      <c r="C15" s="621"/>
      <c r="D15" s="621"/>
      <c r="E15" s="621"/>
      <c r="F15" s="621"/>
      <c r="G15" s="621"/>
    </row>
    <row r="16" spans="1:7" ht="27" customHeight="1" x14ac:dyDescent="0.25">
      <c r="A16" s="621"/>
      <c r="B16" s="621"/>
      <c r="C16" s="621"/>
      <c r="D16" s="621"/>
      <c r="E16" s="621"/>
      <c r="F16" s="621"/>
      <c r="G16" s="621"/>
    </row>
    <row r="17" spans="1:7" ht="27" customHeight="1" x14ac:dyDescent="0.25">
      <c r="A17" s="621"/>
      <c r="B17" s="621"/>
      <c r="C17" s="621"/>
      <c r="D17" s="621"/>
      <c r="E17" s="621"/>
      <c r="F17" s="621"/>
      <c r="G17" s="621"/>
    </row>
    <row r="18" spans="1:7" ht="27" customHeight="1" x14ac:dyDescent="0.25">
      <c r="A18" s="621"/>
      <c r="B18" s="621"/>
      <c r="C18" s="621"/>
      <c r="D18" s="621"/>
      <c r="E18" s="621"/>
      <c r="F18" s="621"/>
      <c r="G18" s="621"/>
    </row>
    <row r="19" spans="1:7" ht="27" customHeight="1" x14ac:dyDescent="0.25">
      <c r="A19" s="621"/>
      <c r="B19" s="621"/>
      <c r="C19" s="621"/>
      <c r="D19" s="621"/>
      <c r="E19" s="621"/>
      <c r="F19" s="621"/>
      <c r="G19" s="621"/>
    </row>
  </sheetData>
  <sheetProtection sheet="1" objects="1" scenarios="1"/>
  <mergeCells count="2">
    <mergeCell ref="A2:G2"/>
    <mergeCell ref="A3:B3"/>
  </mergeCells>
  <pageMargins left="0.51181102362204722" right="0.51181102362204722" top="0.74803149606299213" bottom="0.74803149606299213" header="0.31496062992125984" footer="0.31496062992125984"/>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562"/>
  <sheetViews>
    <sheetView zoomScaleNormal="100" workbookViewId="0">
      <pane xSplit="2" ySplit="10" topLeftCell="C11" activePane="bottomRight" state="frozen"/>
      <selection pane="topRight" activeCell="C1" sqref="C1"/>
      <selection pane="bottomLeft" activeCell="A11" sqref="A11"/>
      <selection pane="bottomRight" activeCell="C8" sqref="C8"/>
    </sheetView>
  </sheetViews>
  <sheetFormatPr defaultColWidth="8.88671875" defaultRowHeight="13.2" x14ac:dyDescent="0.25"/>
  <cols>
    <col min="1" max="1" width="6.6640625" customWidth="1"/>
    <col min="2" max="2" width="20.33203125" style="142" customWidth="1"/>
    <col min="3" max="3" width="18.44140625" style="96" customWidth="1"/>
    <col min="4" max="4" width="13.33203125" style="141" customWidth="1"/>
    <col min="5" max="5" width="20" style="2" customWidth="1"/>
    <col min="6" max="6" width="12.44140625" style="2" bestFit="1" customWidth="1"/>
    <col min="7" max="7" width="10" style="89" customWidth="1"/>
    <col min="8" max="8" width="4.44140625" style="90" customWidth="1"/>
    <col min="9" max="9" width="13.33203125" style="97" customWidth="1"/>
    <col min="10" max="10" width="11" bestFit="1" customWidth="1"/>
  </cols>
  <sheetData>
    <row r="1" spans="1:10" ht="22.5" customHeight="1" x14ac:dyDescent="0.4">
      <c r="A1" s="514"/>
      <c r="B1" s="514"/>
      <c r="C1" s="514"/>
      <c r="D1" s="514"/>
      <c r="E1" s="514"/>
      <c r="F1" s="514"/>
      <c r="G1" s="514"/>
      <c r="H1" s="163"/>
      <c r="I1" s="584" t="s">
        <v>220</v>
      </c>
      <c r="J1" s="585"/>
    </row>
    <row r="2" spans="1:10" s="125" customFormat="1" ht="20.399999999999999" x14ac:dyDescent="0.35">
      <c r="B2" s="592" t="s">
        <v>65</v>
      </c>
      <c r="C2" s="593"/>
      <c r="D2" s="593"/>
      <c r="E2" s="593"/>
      <c r="F2" s="593"/>
      <c r="G2" s="594"/>
      <c r="H2" s="143"/>
      <c r="I2" s="586" t="s">
        <v>221</v>
      </c>
      <c r="J2" s="587"/>
    </row>
    <row r="3" spans="1:10" s="16" customFormat="1" ht="7.5" customHeight="1" x14ac:dyDescent="0.3">
      <c r="B3" s="268"/>
      <c r="C3" s="269"/>
      <c r="D3" s="269"/>
      <c r="E3" s="269"/>
      <c r="F3" s="269"/>
      <c r="G3" s="270"/>
      <c r="H3" s="145"/>
      <c r="I3" s="146"/>
      <c r="J3" s="127"/>
    </row>
    <row r="4" spans="1:10" s="16" customFormat="1" ht="15.6" customHeight="1" x14ac:dyDescent="0.3">
      <c r="B4" s="271" t="s">
        <v>66</v>
      </c>
      <c r="C4" s="598"/>
      <c r="D4" s="598"/>
      <c r="E4" s="271" t="s">
        <v>176</v>
      </c>
      <c r="F4" s="588"/>
      <c r="G4" s="589"/>
      <c r="H4" s="145"/>
      <c r="I4" s="146"/>
      <c r="J4" s="127"/>
    </row>
    <row r="5" spans="1:10" s="121" customFormat="1" ht="30" customHeight="1" x14ac:dyDescent="0.25">
      <c r="A5" s="272"/>
      <c r="B5" s="273" t="s">
        <v>222</v>
      </c>
      <c r="C5" s="595"/>
      <c r="D5" s="596"/>
      <c r="E5" s="596"/>
      <c r="F5" s="596"/>
      <c r="G5" s="597"/>
      <c r="H5" s="274"/>
      <c r="I5" s="275"/>
      <c r="J5" s="272"/>
    </row>
    <row r="6" spans="1:10" s="60" customFormat="1" ht="15.6" x14ac:dyDescent="0.3">
      <c r="B6" s="271" t="s">
        <v>67</v>
      </c>
      <c r="C6" s="583"/>
      <c r="D6" s="583"/>
      <c r="E6" s="276" t="s">
        <v>68</v>
      </c>
      <c r="F6" s="590"/>
      <c r="G6" s="591"/>
      <c r="H6" s="274"/>
      <c r="I6" s="275"/>
      <c r="J6" s="272"/>
    </row>
    <row r="7" spans="1:10" s="60" customFormat="1" ht="15.6" x14ac:dyDescent="0.3">
      <c r="B7" s="277" t="s">
        <v>223</v>
      </c>
      <c r="C7" s="278"/>
      <c r="D7" s="279"/>
      <c r="E7" s="277" t="s">
        <v>224</v>
      </c>
      <c r="F7" s="601" t="e">
        <f>-PMT((F6/C7),C9,C6*(1+F6/C7),0,1)</f>
        <v>#DIV/0!</v>
      </c>
      <c r="G7" s="602"/>
      <c r="H7" s="274"/>
      <c r="I7" s="275"/>
      <c r="J7" s="272"/>
    </row>
    <row r="8" spans="1:10" s="60" customFormat="1" ht="30" customHeight="1" x14ac:dyDescent="0.3">
      <c r="B8" s="277" t="s">
        <v>225</v>
      </c>
      <c r="C8" s="280"/>
      <c r="D8" s="279" t="e">
        <f>IF(F8&gt;F7,F8,F7)</f>
        <v>#DIV/0!</v>
      </c>
      <c r="E8" s="281" t="s">
        <v>226</v>
      </c>
      <c r="F8" s="599"/>
      <c r="G8" s="600"/>
      <c r="H8" s="274"/>
    </row>
    <row r="9" spans="1:10" s="60" customFormat="1" ht="21" customHeight="1" x14ac:dyDescent="0.3">
      <c r="B9" s="282" t="s">
        <v>173</v>
      </c>
      <c r="C9" s="297">
        <f>C7*C8</f>
        <v>0</v>
      </c>
      <c r="D9" s="279"/>
      <c r="E9" s="276" t="s">
        <v>227</v>
      </c>
      <c r="F9" s="588"/>
      <c r="G9" s="589"/>
      <c r="H9" s="274"/>
      <c r="I9" s="275"/>
    </row>
    <row r="10" spans="1:10" s="140" customFormat="1" ht="28.5" customHeight="1" x14ac:dyDescent="0.25">
      <c r="B10" s="283" t="s">
        <v>69</v>
      </c>
      <c r="C10" s="284" t="s">
        <v>174</v>
      </c>
      <c r="D10" s="285" t="s">
        <v>70</v>
      </c>
      <c r="E10" s="284" t="s">
        <v>71</v>
      </c>
      <c r="F10" s="581"/>
      <c r="G10" s="582"/>
      <c r="H10" s="286"/>
      <c r="I10" s="287"/>
      <c r="J10" s="287"/>
    </row>
    <row r="11" spans="1:10" s="31" customFormat="1" ht="15" x14ac:dyDescent="0.25">
      <c r="A11" s="3">
        <f t="shared" ref="A11:A74" si="0">A10+1</f>
        <v>1</v>
      </c>
      <c r="B11" s="288">
        <f>F9</f>
        <v>0</v>
      </c>
      <c r="C11" s="308" t="e">
        <f>$D$8</f>
        <v>#DIV/0!</v>
      </c>
      <c r="D11" s="151">
        <f>$C$9-1</f>
        <v>-1</v>
      </c>
      <c r="E11" s="311" t="e">
        <f>$C6+(($C6*$F$6)/$C$7)-$C11</f>
        <v>#DIV/0!</v>
      </c>
      <c r="F11" s="289"/>
      <c r="G11" s="290"/>
      <c r="H11" s="291"/>
      <c r="I11" s="287"/>
      <c r="J11" s="287"/>
    </row>
    <row r="12" spans="1:10" s="31" customFormat="1" ht="15" x14ac:dyDescent="0.25">
      <c r="A12" s="3">
        <f t="shared" si="0"/>
        <v>2</v>
      </c>
      <c r="B12" s="288" t="str">
        <f t="shared" ref="B12:B75" si="1">IF(A12&lt;($C$9+1),B11+(365/C$7),"")</f>
        <v/>
      </c>
      <c r="C12" s="309" t="e">
        <f t="shared" ref="C12:C75" si="2">IF(($E11&gt;$D$8),$D$8,($E11+($E11*$F$6)/12))</f>
        <v>#DIV/0!</v>
      </c>
      <c r="D12" s="152" t="e">
        <f t="shared" ref="D12:D75" si="3">IF(($E11&gt;0),$D11-1,0)</f>
        <v>#DIV/0!</v>
      </c>
      <c r="E12" s="312" t="e">
        <f t="shared" ref="E12:E75" si="4">$E11+($E11*($F$6/$C$7))-$C12</f>
        <v>#DIV/0!</v>
      </c>
      <c r="F12" s="289"/>
      <c r="G12" s="290"/>
      <c r="H12" s="291"/>
      <c r="I12" s="287"/>
      <c r="J12" s="287"/>
    </row>
    <row r="13" spans="1:10" s="31" customFormat="1" ht="15" x14ac:dyDescent="0.25">
      <c r="A13" s="3">
        <f t="shared" si="0"/>
        <v>3</v>
      </c>
      <c r="B13" s="288" t="str">
        <f t="shared" si="1"/>
        <v/>
      </c>
      <c r="C13" s="309" t="e">
        <f t="shared" si="2"/>
        <v>#DIV/0!</v>
      </c>
      <c r="D13" s="152" t="e">
        <f t="shared" si="3"/>
        <v>#DIV/0!</v>
      </c>
      <c r="E13" s="312" t="e">
        <f t="shared" si="4"/>
        <v>#DIV/0!</v>
      </c>
      <c r="F13" s="289"/>
      <c r="G13" s="290"/>
      <c r="H13" s="291"/>
      <c r="I13" s="287"/>
      <c r="J13" s="287"/>
    </row>
    <row r="14" spans="1:10" s="31" customFormat="1" ht="15" x14ac:dyDescent="0.25">
      <c r="A14" s="3">
        <f t="shared" si="0"/>
        <v>4</v>
      </c>
      <c r="B14" s="288" t="str">
        <f t="shared" si="1"/>
        <v/>
      </c>
      <c r="C14" s="309" t="e">
        <f t="shared" si="2"/>
        <v>#DIV/0!</v>
      </c>
      <c r="D14" s="152" t="e">
        <f t="shared" si="3"/>
        <v>#DIV/0!</v>
      </c>
      <c r="E14" s="312" t="e">
        <f t="shared" si="4"/>
        <v>#DIV/0!</v>
      </c>
      <c r="F14" s="289"/>
      <c r="G14" s="290"/>
      <c r="H14" s="291"/>
      <c r="I14" s="287"/>
      <c r="J14" s="287"/>
    </row>
    <row r="15" spans="1:10" s="31" customFormat="1" ht="15" x14ac:dyDescent="0.25">
      <c r="A15" s="3">
        <f t="shared" si="0"/>
        <v>5</v>
      </c>
      <c r="B15" s="288" t="str">
        <f t="shared" si="1"/>
        <v/>
      </c>
      <c r="C15" s="309" t="e">
        <f t="shared" si="2"/>
        <v>#DIV/0!</v>
      </c>
      <c r="D15" s="152" t="e">
        <f t="shared" si="3"/>
        <v>#DIV/0!</v>
      </c>
      <c r="E15" s="312" t="e">
        <f t="shared" si="4"/>
        <v>#DIV/0!</v>
      </c>
      <c r="F15" s="289"/>
      <c r="G15" s="290"/>
      <c r="H15" s="291"/>
      <c r="I15" s="287"/>
      <c r="J15" s="287"/>
    </row>
    <row r="16" spans="1:10" s="31" customFormat="1" ht="15" x14ac:dyDescent="0.25">
      <c r="A16" s="3">
        <f t="shared" si="0"/>
        <v>6</v>
      </c>
      <c r="B16" s="288" t="str">
        <f t="shared" si="1"/>
        <v/>
      </c>
      <c r="C16" s="309" t="e">
        <f t="shared" si="2"/>
        <v>#DIV/0!</v>
      </c>
      <c r="D16" s="152" t="e">
        <f t="shared" si="3"/>
        <v>#DIV/0!</v>
      </c>
      <c r="E16" s="312" t="e">
        <f t="shared" si="4"/>
        <v>#DIV/0!</v>
      </c>
      <c r="F16" s="289"/>
      <c r="G16" s="290"/>
      <c r="H16" s="291"/>
      <c r="I16" s="287"/>
      <c r="J16" s="287"/>
    </row>
    <row r="17" spans="1:9" s="31" customFormat="1" ht="15" x14ac:dyDescent="0.25">
      <c r="A17" s="3">
        <f t="shared" si="0"/>
        <v>7</v>
      </c>
      <c r="B17" s="288" t="str">
        <f t="shared" si="1"/>
        <v/>
      </c>
      <c r="C17" s="309" t="e">
        <f t="shared" si="2"/>
        <v>#DIV/0!</v>
      </c>
      <c r="D17" s="152" t="e">
        <f t="shared" si="3"/>
        <v>#DIV/0!</v>
      </c>
      <c r="E17" s="312" t="e">
        <f t="shared" si="4"/>
        <v>#DIV/0!</v>
      </c>
      <c r="F17" s="289"/>
      <c r="G17" s="290"/>
      <c r="H17" s="291"/>
      <c r="I17" s="292"/>
    </row>
    <row r="18" spans="1:9" s="31" customFormat="1" ht="15" x14ac:dyDescent="0.25">
      <c r="A18" s="3">
        <f t="shared" si="0"/>
        <v>8</v>
      </c>
      <c r="B18" s="288" t="str">
        <f t="shared" si="1"/>
        <v/>
      </c>
      <c r="C18" s="309" t="e">
        <f t="shared" si="2"/>
        <v>#DIV/0!</v>
      </c>
      <c r="D18" s="152" t="e">
        <f t="shared" si="3"/>
        <v>#DIV/0!</v>
      </c>
      <c r="E18" s="312" t="e">
        <f t="shared" si="4"/>
        <v>#DIV/0!</v>
      </c>
      <c r="F18" s="289"/>
      <c r="G18" s="290"/>
      <c r="H18" s="291"/>
      <c r="I18" s="292"/>
    </row>
    <row r="19" spans="1:9" s="31" customFormat="1" ht="15" x14ac:dyDescent="0.25">
      <c r="A19" s="3">
        <f t="shared" si="0"/>
        <v>9</v>
      </c>
      <c r="B19" s="288" t="str">
        <f t="shared" si="1"/>
        <v/>
      </c>
      <c r="C19" s="309" t="e">
        <f t="shared" si="2"/>
        <v>#DIV/0!</v>
      </c>
      <c r="D19" s="152" t="e">
        <f t="shared" si="3"/>
        <v>#DIV/0!</v>
      </c>
      <c r="E19" s="312" t="e">
        <f t="shared" si="4"/>
        <v>#DIV/0!</v>
      </c>
      <c r="F19" s="289"/>
      <c r="G19" s="290"/>
      <c r="H19" s="291"/>
      <c r="I19" s="292"/>
    </row>
    <row r="20" spans="1:9" s="31" customFormat="1" ht="15" x14ac:dyDescent="0.25">
      <c r="A20" s="3">
        <f t="shared" si="0"/>
        <v>10</v>
      </c>
      <c r="B20" s="288" t="str">
        <f t="shared" si="1"/>
        <v/>
      </c>
      <c r="C20" s="309" t="e">
        <f t="shared" si="2"/>
        <v>#DIV/0!</v>
      </c>
      <c r="D20" s="152" t="e">
        <f t="shared" si="3"/>
        <v>#DIV/0!</v>
      </c>
      <c r="E20" s="312" t="e">
        <f t="shared" si="4"/>
        <v>#DIV/0!</v>
      </c>
      <c r="F20" s="289"/>
      <c r="G20" s="290"/>
      <c r="H20" s="291"/>
      <c r="I20" s="292"/>
    </row>
    <row r="21" spans="1:9" s="31" customFormat="1" ht="15" x14ac:dyDescent="0.25">
      <c r="A21" s="3">
        <f t="shared" si="0"/>
        <v>11</v>
      </c>
      <c r="B21" s="288" t="str">
        <f t="shared" si="1"/>
        <v/>
      </c>
      <c r="C21" s="309" t="e">
        <f t="shared" si="2"/>
        <v>#DIV/0!</v>
      </c>
      <c r="D21" s="152" t="e">
        <f t="shared" si="3"/>
        <v>#DIV/0!</v>
      </c>
      <c r="E21" s="312" t="e">
        <f t="shared" si="4"/>
        <v>#DIV/0!</v>
      </c>
      <c r="F21" s="289"/>
      <c r="G21" s="290"/>
      <c r="H21" s="291"/>
      <c r="I21" s="292"/>
    </row>
    <row r="22" spans="1:9" s="31" customFormat="1" ht="15" x14ac:dyDescent="0.25">
      <c r="A22" s="3">
        <f t="shared" si="0"/>
        <v>12</v>
      </c>
      <c r="B22" s="288" t="str">
        <f t="shared" si="1"/>
        <v/>
      </c>
      <c r="C22" s="309" t="e">
        <f t="shared" si="2"/>
        <v>#DIV/0!</v>
      </c>
      <c r="D22" s="152" t="e">
        <f t="shared" si="3"/>
        <v>#DIV/0!</v>
      </c>
      <c r="E22" s="312" t="e">
        <f t="shared" si="4"/>
        <v>#DIV/0!</v>
      </c>
      <c r="F22" s="289"/>
      <c r="G22" s="290"/>
      <c r="H22" s="291"/>
      <c r="I22" s="292"/>
    </row>
    <row r="23" spans="1:9" s="31" customFormat="1" ht="15" x14ac:dyDescent="0.25">
      <c r="A23" s="3">
        <f t="shared" si="0"/>
        <v>13</v>
      </c>
      <c r="B23" s="288" t="str">
        <f t="shared" si="1"/>
        <v/>
      </c>
      <c r="C23" s="309" t="e">
        <f t="shared" si="2"/>
        <v>#DIV/0!</v>
      </c>
      <c r="D23" s="152" t="e">
        <f t="shared" si="3"/>
        <v>#DIV/0!</v>
      </c>
      <c r="E23" s="312" t="e">
        <f t="shared" si="4"/>
        <v>#DIV/0!</v>
      </c>
      <c r="F23" s="289"/>
      <c r="G23" s="290"/>
      <c r="H23" s="291"/>
      <c r="I23" s="292"/>
    </row>
    <row r="24" spans="1:9" s="31" customFormat="1" ht="15" x14ac:dyDescent="0.25">
      <c r="A24" s="3">
        <f t="shared" si="0"/>
        <v>14</v>
      </c>
      <c r="B24" s="288" t="str">
        <f t="shared" si="1"/>
        <v/>
      </c>
      <c r="C24" s="309" t="e">
        <f t="shared" si="2"/>
        <v>#DIV/0!</v>
      </c>
      <c r="D24" s="152" t="e">
        <f t="shared" si="3"/>
        <v>#DIV/0!</v>
      </c>
      <c r="E24" s="312" t="e">
        <f t="shared" si="4"/>
        <v>#DIV/0!</v>
      </c>
      <c r="F24" s="289"/>
      <c r="G24" s="290"/>
      <c r="H24" s="291"/>
      <c r="I24" s="292"/>
    </row>
    <row r="25" spans="1:9" s="31" customFormat="1" ht="15" x14ac:dyDescent="0.25">
      <c r="A25" s="3">
        <f t="shared" si="0"/>
        <v>15</v>
      </c>
      <c r="B25" s="288" t="str">
        <f t="shared" si="1"/>
        <v/>
      </c>
      <c r="C25" s="309" t="e">
        <f t="shared" si="2"/>
        <v>#DIV/0!</v>
      </c>
      <c r="D25" s="152" t="e">
        <f t="shared" si="3"/>
        <v>#DIV/0!</v>
      </c>
      <c r="E25" s="312" t="e">
        <f t="shared" si="4"/>
        <v>#DIV/0!</v>
      </c>
      <c r="F25" s="289"/>
      <c r="G25" s="290"/>
      <c r="H25" s="291"/>
      <c r="I25" s="292"/>
    </row>
    <row r="26" spans="1:9" s="31" customFormat="1" ht="15" x14ac:dyDescent="0.25">
      <c r="A26" s="3">
        <f t="shared" si="0"/>
        <v>16</v>
      </c>
      <c r="B26" s="288" t="str">
        <f t="shared" si="1"/>
        <v/>
      </c>
      <c r="C26" s="309" t="e">
        <f t="shared" si="2"/>
        <v>#DIV/0!</v>
      </c>
      <c r="D26" s="152" t="e">
        <f t="shared" si="3"/>
        <v>#DIV/0!</v>
      </c>
      <c r="E26" s="312" t="e">
        <f t="shared" si="4"/>
        <v>#DIV/0!</v>
      </c>
      <c r="F26" s="289"/>
      <c r="G26" s="290"/>
      <c r="H26" s="291"/>
      <c r="I26" s="292"/>
    </row>
    <row r="27" spans="1:9" s="31" customFormat="1" ht="15" x14ac:dyDescent="0.25">
      <c r="A27" s="3">
        <f t="shared" si="0"/>
        <v>17</v>
      </c>
      <c r="B27" s="288" t="str">
        <f t="shared" si="1"/>
        <v/>
      </c>
      <c r="C27" s="309" t="e">
        <f t="shared" si="2"/>
        <v>#DIV/0!</v>
      </c>
      <c r="D27" s="152" t="e">
        <f t="shared" si="3"/>
        <v>#DIV/0!</v>
      </c>
      <c r="E27" s="312" t="e">
        <f t="shared" si="4"/>
        <v>#DIV/0!</v>
      </c>
      <c r="F27" s="289"/>
      <c r="G27" s="290"/>
      <c r="H27" s="291"/>
      <c r="I27" s="292"/>
    </row>
    <row r="28" spans="1:9" s="31" customFormat="1" ht="15" x14ac:dyDescent="0.25">
      <c r="A28" s="3">
        <f t="shared" si="0"/>
        <v>18</v>
      </c>
      <c r="B28" s="288" t="str">
        <f t="shared" si="1"/>
        <v/>
      </c>
      <c r="C28" s="309" t="e">
        <f t="shared" si="2"/>
        <v>#DIV/0!</v>
      </c>
      <c r="D28" s="152" t="e">
        <f t="shared" si="3"/>
        <v>#DIV/0!</v>
      </c>
      <c r="E28" s="312" t="e">
        <f t="shared" si="4"/>
        <v>#DIV/0!</v>
      </c>
      <c r="F28" s="289"/>
      <c r="G28" s="290"/>
      <c r="H28" s="291"/>
      <c r="I28" s="292"/>
    </row>
    <row r="29" spans="1:9" s="31" customFormat="1" ht="15" x14ac:dyDescent="0.25">
      <c r="A29" s="3">
        <f t="shared" si="0"/>
        <v>19</v>
      </c>
      <c r="B29" s="288" t="str">
        <f t="shared" si="1"/>
        <v/>
      </c>
      <c r="C29" s="309" t="e">
        <f t="shared" si="2"/>
        <v>#DIV/0!</v>
      </c>
      <c r="D29" s="152" t="e">
        <f t="shared" si="3"/>
        <v>#DIV/0!</v>
      </c>
      <c r="E29" s="312" t="e">
        <f t="shared" si="4"/>
        <v>#DIV/0!</v>
      </c>
      <c r="F29" s="289"/>
      <c r="G29" s="290"/>
      <c r="H29" s="291"/>
      <c r="I29" s="292"/>
    </row>
    <row r="30" spans="1:9" s="31" customFormat="1" ht="15" x14ac:dyDescent="0.25">
      <c r="A30" s="3">
        <f t="shared" si="0"/>
        <v>20</v>
      </c>
      <c r="B30" s="288" t="str">
        <f t="shared" si="1"/>
        <v/>
      </c>
      <c r="C30" s="309" t="e">
        <f t="shared" si="2"/>
        <v>#DIV/0!</v>
      </c>
      <c r="D30" s="152" t="e">
        <f t="shared" si="3"/>
        <v>#DIV/0!</v>
      </c>
      <c r="E30" s="312" t="e">
        <f t="shared" si="4"/>
        <v>#DIV/0!</v>
      </c>
      <c r="F30" s="289"/>
      <c r="G30" s="290"/>
      <c r="H30" s="291"/>
      <c r="I30" s="292"/>
    </row>
    <row r="31" spans="1:9" s="31" customFormat="1" ht="15" x14ac:dyDescent="0.25">
      <c r="A31" s="3">
        <f t="shared" si="0"/>
        <v>21</v>
      </c>
      <c r="B31" s="288" t="str">
        <f t="shared" si="1"/>
        <v/>
      </c>
      <c r="C31" s="309" t="e">
        <f t="shared" si="2"/>
        <v>#DIV/0!</v>
      </c>
      <c r="D31" s="152" t="e">
        <f t="shared" si="3"/>
        <v>#DIV/0!</v>
      </c>
      <c r="E31" s="312" t="e">
        <f t="shared" si="4"/>
        <v>#DIV/0!</v>
      </c>
      <c r="F31" s="289"/>
      <c r="G31" s="290"/>
      <c r="H31" s="291"/>
      <c r="I31" s="292"/>
    </row>
    <row r="32" spans="1:9" s="31" customFormat="1" ht="15" x14ac:dyDescent="0.25">
      <c r="A32" s="3">
        <f t="shared" si="0"/>
        <v>22</v>
      </c>
      <c r="B32" s="288" t="str">
        <f t="shared" si="1"/>
        <v/>
      </c>
      <c r="C32" s="309" t="e">
        <f t="shared" si="2"/>
        <v>#DIV/0!</v>
      </c>
      <c r="D32" s="152" t="e">
        <f t="shared" si="3"/>
        <v>#DIV/0!</v>
      </c>
      <c r="E32" s="312" t="e">
        <f t="shared" si="4"/>
        <v>#DIV/0!</v>
      </c>
      <c r="F32" s="289"/>
      <c r="G32" s="290"/>
      <c r="H32" s="291"/>
      <c r="I32" s="292"/>
    </row>
    <row r="33" spans="1:10" s="31" customFormat="1" ht="15" x14ac:dyDescent="0.25">
      <c r="A33" s="3">
        <f t="shared" si="0"/>
        <v>23</v>
      </c>
      <c r="B33" s="288" t="str">
        <f t="shared" si="1"/>
        <v/>
      </c>
      <c r="C33" s="309" t="e">
        <f t="shared" si="2"/>
        <v>#DIV/0!</v>
      </c>
      <c r="D33" s="152" t="e">
        <f t="shared" si="3"/>
        <v>#DIV/0!</v>
      </c>
      <c r="E33" s="312" t="e">
        <f t="shared" si="4"/>
        <v>#DIV/0!</v>
      </c>
      <c r="F33" s="289"/>
      <c r="G33" s="290"/>
      <c r="H33" s="291"/>
      <c r="I33" s="292"/>
    </row>
    <row r="34" spans="1:10" s="31" customFormat="1" ht="15" x14ac:dyDescent="0.25">
      <c r="A34" s="3">
        <f t="shared" si="0"/>
        <v>24</v>
      </c>
      <c r="B34" s="288" t="str">
        <f t="shared" si="1"/>
        <v/>
      </c>
      <c r="C34" s="309" t="e">
        <f t="shared" si="2"/>
        <v>#DIV/0!</v>
      </c>
      <c r="D34" s="152" t="e">
        <f t="shared" si="3"/>
        <v>#DIV/0!</v>
      </c>
      <c r="E34" s="312" t="e">
        <f t="shared" si="4"/>
        <v>#DIV/0!</v>
      </c>
      <c r="F34" s="289"/>
      <c r="G34" s="290"/>
      <c r="H34" s="291"/>
      <c r="I34" s="292"/>
    </row>
    <row r="35" spans="1:10" s="31" customFormat="1" ht="15" x14ac:dyDescent="0.25">
      <c r="A35" s="3">
        <f t="shared" si="0"/>
        <v>25</v>
      </c>
      <c r="B35" s="288" t="str">
        <f t="shared" si="1"/>
        <v/>
      </c>
      <c r="C35" s="309" t="e">
        <f t="shared" si="2"/>
        <v>#DIV/0!</v>
      </c>
      <c r="D35" s="152" t="e">
        <f t="shared" si="3"/>
        <v>#DIV/0!</v>
      </c>
      <c r="E35" s="312" t="e">
        <f t="shared" si="4"/>
        <v>#DIV/0!</v>
      </c>
      <c r="F35" s="289"/>
      <c r="G35" s="290"/>
      <c r="H35" s="291"/>
      <c r="I35" s="292"/>
    </row>
    <row r="36" spans="1:10" s="31" customFormat="1" ht="15" x14ac:dyDescent="0.25">
      <c r="A36" s="3">
        <f t="shared" si="0"/>
        <v>26</v>
      </c>
      <c r="B36" s="288" t="str">
        <f t="shared" si="1"/>
        <v/>
      </c>
      <c r="C36" s="309" t="e">
        <f t="shared" si="2"/>
        <v>#DIV/0!</v>
      </c>
      <c r="D36" s="152" t="e">
        <f t="shared" si="3"/>
        <v>#DIV/0!</v>
      </c>
      <c r="E36" s="312" t="e">
        <f t="shared" si="4"/>
        <v>#DIV/0!</v>
      </c>
      <c r="F36" s="289"/>
      <c r="G36" s="290"/>
      <c r="H36" s="291"/>
      <c r="I36" s="292"/>
    </row>
    <row r="37" spans="1:10" s="31" customFormat="1" ht="15" x14ac:dyDescent="0.25">
      <c r="A37" s="3">
        <f t="shared" si="0"/>
        <v>27</v>
      </c>
      <c r="B37" s="288" t="str">
        <f t="shared" si="1"/>
        <v/>
      </c>
      <c r="C37" s="309" t="e">
        <f t="shared" si="2"/>
        <v>#DIV/0!</v>
      </c>
      <c r="D37" s="152" t="e">
        <f t="shared" si="3"/>
        <v>#DIV/0!</v>
      </c>
      <c r="E37" s="312" t="e">
        <f t="shared" si="4"/>
        <v>#DIV/0!</v>
      </c>
      <c r="F37" s="289"/>
      <c r="G37" s="290"/>
      <c r="H37" s="291"/>
      <c r="I37" s="292"/>
    </row>
    <row r="38" spans="1:10" s="31" customFormat="1" ht="15" x14ac:dyDescent="0.25">
      <c r="A38" s="3">
        <f t="shared" si="0"/>
        <v>28</v>
      </c>
      <c r="B38" s="288" t="str">
        <f t="shared" si="1"/>
        <v/>
      </c>
      <c r="C38" s="309" t="e">
        <f t="shared" si="2"/>
        <v>#DIV/0!</v>
      </c>
      <c r="D38" s="152" t="e">
        <f t="shared" si="3"/>
        <v>#DIV/0!</v>
      </c>
      <c r="E38" s="312" t="e">
        <f t="shared" si="4"/>
        <v>#DIV/0!</v>
      </c>
      <c r="F38" s="289"/>
      <c r="G38" s="290"/>
      <c r="H38" s="291"/>
      <c r="I38" s="292"/>
    </row>
    <row r="39" spans="1:10" s="31" customFormat="1" ht="15" x14ac:dyDescent="0.25">
      <c r="A39" s="3">
        <f t="shared" si="0"/>
        <v>29</v>
      </c>
      <c r="B39" s="288" t="str">
        <f t="shared" si="1"/>
        <v/>
      </c>
      <c r="C39" s="309" t="e">
        <f t="shared" si="2"/>
        <v>#DIV/0!</v>
      </c>
      <c r="D39" s="152" t="e">
        <f t="shared" si="3"/>
        <v>#DIV/0!</v>
      </c>
      <c r="E39" s="312" t="e">
        <f t="shared" si="4"/>
        <v>#DIV/0!</v>
      </c>
      <c r="F39" s="289"/>
      <c r="G39" s="290"/>
      <c r="H39" s="291"/>
      <c r="I39" s="292"/>
    </row>
    <row r="40" spans="1:10" s="31" customFormat="1" ht="15" x14ac:dyDescent="0.25">
      <c r="A40" s="3">
        <f t="shared" si="0"/>
        <v>30</v>
      </c>
      <c r="B40" s="288" t="str">
        <f t="shared" si="1"/>
        <v/>
      </c>
      <c r="C40" s="309" t="e">
        <f t="shared" si="2"/>
        <v>#DIV/0!</v>
      </c>
      <c r="D40" s="152" t="e">
        <f t="shared" si="3"/>
        <v>#DIV/0!</v>
      </c>
      <c r="E40" s="312" t="e">
        <f t="shared" si="4"/>
        <v>#DIV/0!</v>
      </c>
      <c r="F40" s="289"/>
      <c r="G40" s="290"/>
      <c r="H40" s="291"/>
      <c r="I40" s="292"/>
      <c r="J40" s="293"/>
    </row>
    <row r="41" spans="1:10" s="31" customFormat="1" ht="15" x14ac:dyDescent="0.25">
      <c r="A41" s="3">
        <f t="shared" si="0"/>
        <v>31</v>
      </c>
      <c r="B41" s="288" t="str">
        <f t="shared" si="1"/>
        <v/>
      </c>
      <c r="C41" s="309" t="e">
        <f t="shared" si="2"/>
        <v>#DIV/0!</v>
      </c>
      <c r="D41" s="152" t="e">
        <f t="shared" si="3"/>
        <v>#DIV/0!</v>
      </c>
      <c r="E41" s="312" t="e">
        <f t="shared" si="4"/>
        <v>#DIV/0!</v>
      </c>
      <c r="F41" s="289"/>
      <c r="G41" s="290"/>
      <c r="H41" s="291"/>
      <c r="I41" s="292"/>
      <c r="J41" s="293"/>
    </row>
    <row r="42" spans="1:10" s="31" customFormat="1" ht="15" x14ac:dyDescent="0.25">
      <c r="A42" s="3">
        <f t="shared" si="0"/>
        <v>32</v>
      </c>
      <c r="B42" s="288" t="str">
        <f t="shared" si="1"/>
        <v/>
      </c>
      <c r="C42" s="309" t="e">
        <f t="shared" si="2"/>
        <v>#DIV/0!</v>
      </c>
      <c r="D42" s="152" t="e">
        <f t="shared" si="3"/>
        <v>#DIV/0!</v>
      </c>
      <c r="E42" s="312" t="e">
        <f t="shared" si="4"/>
        <v>#DIV/0!</v>
      </c>
      <c r="F42" s="289"/>
      <c r="G42" s="290"/>
      <c r="H42" s="291"/>
      <c r="I42" s="292"/>
      <c r="J42" s="293"/>
    </row>
    <row r="43" spans="1:10" s="31" customFormat="1" ht="15" x14ac:dyDescent="0.25">
      <c r="A43" s="3">
        <f t="shared" si="0"/>
        <v>33</v>
      </c>
      <c r="B43" s="288" t="str">
        <f t="shared" si="1"/>
        <v/>
      </c>
      <c r="C43" s="309" t="e">
        <f t="shared" si="2"/>
        <v>#DIV/0!</v>
      </c>
      <c r="D43" s="152" t="e">
        <f t="shared" si="3"/>
        <v>#DIV/0!</v>
      </c>
      <c r="E43" s="312" t="e">
        <f t="shared" si="4"/>
        <v>#DIV/0!</v>
      </c>
      <c r="F43" s="289"/>
      <c r="G43" s="290"/>
      <c r="H43" s="291"/>
      <c r="I43" s="292"/>
      <c r="J43" s="293"/>
    </row>
    <row r="44" spans="1:10" s="31" customFormat="1" ht="15" x14ac:dyDescent="0.25">
      <c r="A44" s="3">
        <f t="shared" si="0"/>
        <v>34</v>
      </c>
      <c r="B44" s="288" t="str">
        <f t="shared" si="1"/>
        <v/>
      </c>
      <c r="C44" s="309" t="e">
        <f t="shared" si="2"/>
        <v>#DIV/0!</v>
      </c>
      <c r="D44" s="152" t="e">
        <f t="shared" si="3"/>
        <v>#DIV/0!</v>
      </c>
      <c r="E44" s="312" t="e">
        <f t="shared" si="4"/>
        <v>#DIV/0!</v>
      </c>
      <c r="F44" s="289"/>
      <c r="G44" s="290"/>
      <c r="H44" s="291"/>
      <c r="I44" s="292"/>
      <c r="J44" s="293"/>
    </row>
    <row r="45" spans="1:10" s="31" customFormat="1" ht="15" x14ac:dyDescent="0.25">
      <c r="A45" s="3">
        <f t="shared" si="0"/>
        <v>35</v>
      </c>
      <c r="B45" s="288" t="str">
        <f t="shared" si="1"/>
        <v/>
      </c>
      <c r="C45" s="309" t="e">
        <f t="shared" si="2"/>
        <v>#DIV/0!</v>
      </c>
      <c r="D45" s="152" t="e">
        <f t="shared" si="3"/>
        <v>#DIV/0!</v>
      </c>
      <c r="E45" s="312" t="e">
        <f t="shared" si="4"/>
        <v>#DIV/0!</v>
      </c>
      <c r="F45" s="289"/>
      <c r="G45" s="290"/>
      <c r="H45" s="291"/>
      <c r="I45" s="292"/>
      <c r="J45" s="293"/>
    </row>
    <row r="46" spans="1:10" s="31" customFormat="1" ht="15" x14ac:dyDescent="0.25">
      <c r="A46" s="3">
        <f t="shared" si="0"/>
        <v>36</v>
      </c>
      <c r="B46" s="288" t="str">
        <f t="shared" si="1"/>
        <v/>
      </c>
      <c r="C46" s="309" t="e">
        <f t="shared" si="2"/>
        <v>#DIV/0!</v>
      </c>
      <c r="D46" s="152" t="e">
        <f t="shared" si="3"/>
        <v>#DIV/0!</v>
      </c>
      <c r="E46" s="312" t="e">
        <f t="shared" si="4"/>
        <v>#DIV/0!</v>
      </c>
      <c r="F46" s="289"/>
      <c r="G46" s="290"/>
      <c r="H46" s="291"/>
      <c r="I46" s="292"/>
      <c r="J46" s="293"/>
    </row>
    <row r="47" spans="1:10" s="31" customFormat="1" ht="15" x14ac:dyDescent="0.25">
      <c r="A47" s="3">
        <f t="shared" si="0"/>
        <v>37</v>
      </c>
      <c r="B47" s="288" t="str">
        <f t="shared" si="1"/>
        <v/>
      </c>
      <c r="C47" s="309" t="e">
        <f t="shared" si="2"/>
        <v>#DIV/0!</v>
      </c>
      <c r="D47" s="152" t="e">
        <f t="shared" si="3"/>
        <v>#DIV/0!</v>
      </c>
      <c r="E47" s="312" t="e">
        <f t="shared" si="4"/>
        <v>#DIV/0!</v>
      </c>
      <c r="F47" s="289"/>
      <c r="G47" s="290"/>
      <c r="H47" s="291"/>
      <c r="I47" s="292"/>
      <c r="J47" s="293"/>
    </row>
    <row r="48" spans="1:10" s="31" customFormat="1" ht="15.6" customHeight="1" x14ac:dyDescent="0.25">
      <c r="A48" s="3">
        <f t="shared" si="0"/>
        <v>38</v>
      </c>
      <c r="B48" s="288" t="str">
        <f t="shared" si="1"/>
        <v/>
      </c>
      <c r="C48" s="309" t="e">
        <f t="shared" si="2"/>
        <v>#DIV/0!</v>
      </c>
      <c r="D48" s="152" t="e">
        <f t="shared" si="3"/>
        <v>#DIV/0!</v>
      </c>
      <c r="E48" s="312" t="e">
        <f t="shared" si="4"/>
        <v>#DIV/0!</v>
      </c>
      <c r="F48" s="289"/>
      <c r="G48" s="290"/>
      <c r="H48" s="291"/>
      <c r="I48" s="292"/>
      <c r="J48" s="293"/>
    </row>
    <row r="49" spans="1:10" s="31" customFormat="1" ht="15.6" customHeight="1" x14ac:dyDescent="0.25">
      <c r="A49" s="3">
        <f t="shared" si="0"/>
        <v>39</v>
      </c>
      <c r="B49" s="288" t="str">
        <f t="shared" si="1"/>
        <v/>
      </c>
      <c r="C49" s="309" t="e">
        <f t="shared" si="2"/>
        <v>#DIV/0!</v>
      </c>
      <c r="D49" s="152" t="e">
        <f t="shared" si="3"/>
        <v>#DIV/0!</v>
      </c>
      <c r="E49" s="312" t="e">
        <f t="shared" si="4"/>
        <v>#DIV/0!</v>
      </c>
      <c r="F49" s="289"/>
      <c r="G49" s="290"/>
      <c r="H49" s="291"/>
      <c r="I49" s="292"/>
      <c r="J49" s="293"/>
    </row>
    <row r="50" spans="1:10" s="31" customFormat="1" ht="15.6" customHeight="1" x14ac:dyDescent="0.25">
      <c r="A50" s="3">
        <f t="shared" si="0"/>
        <v>40</v>
      </c>
      <c r="B50" s="288" t="str">
        <f t="shared" si="1"/>
        <v/>
      </c>
      <c r="C50" s="309" t="e">
        <f t="shared" si="2"/>
        <v>#DIV/0!</v>
      </c>
      <c r="D50" s="152" t="e">
        <f t="shared" si="3"/>
        <v>#DIV/0!</v>
      </c>
      <c r="E50" s="312" t="e">
        <f t="shared" si="4"/>
        <v>#DIV/0!</v>
      </c>
      <c r="F50" s="289"/>
      <c r="G50" s="290"/>
      <c r="H50" s="291"/>
      <c r="I50" s="292"/>
      <c r="J50" s="293"/>
    </row>
    <row r="51" spans="1:10" s="31" customFormat="1" ht="15.6" customHeight="1" x14ac:dyDescent="0.25">
      <c r="A51" s="3">
        <f t="shared" si="0"/>
        <v>41</v>
      </c>
      <c r="B51" s="288" t="str">
        <f t="shared" si="1"/>
        <v/>
      </c>
      <c r="C51" s="309" t="e">
        <f t="shared" si="2"/>
        <v>#DIV/0!</v>
      </c>
      <c r="D51" s="152" t="e">
        <f t="shared" si="3"/>
        <v>#DIV/0!</v>
      </c>
      <c r="E51" s="312" t="e">
        <f t="shared" si="4"/>
        <v>#DIV/0!</v>
      </c>
      <c r="F51" s="289"/>
      <c r="G51" s="290"/>
      <c r="H51" s="291"/>
      <c r="I51" s="292"/>
      <c r="J51" s="293"/>
    </row>
    <row r="52" spans="1:10" s="31" customFormat="1" ht="15.6" customHeight="1" x14ac:dyDescent="0.25">
      <c r="A52" s="3">
        <f t="shared" si="0"/>
        <v>42</v>
      </c>
      <c r="B52" s="288" t="str">
        <f t="shared" si="1"/>
        <v/>
      </c>
      <c r="C52" s="309" t="e">
        <f t="shared" si="2"/>
        <v>#DIV/0!</v>
      </c>
      <c r="D52" s="152" t="e">
        <f t="shared" si="3"/>
        <v>#DIV/0!</v>
      </c>
      <c r="E52" s="312" t="e">
        <f t="shared" si="4"/>
        <v>#DIV/0!</v>
      </c>
      <c r="F52" s="289"/>
      <c r="G52" s="290"/>
      <c r="H52" s="291"/>
      <c r="I52" s="292"/>
      <c r="J52" s="293"/>
    </row>
    <row r="53" spans="1:10" s="31" customFormat="1" ht="15.6" customHeight="1" x14ac:dyDescent="0.25">
      <c r="A53" s="3">
        <f t="shared" si="0"/>
        <v>43</v>
      </c>
      <c r="B53" s="288" t="str">
        <f t="shared" si="1"/>
        <v/>
      </c>
      <c r="C53" s="309" t="e">
        <f t="shared" si="2"/>
        <v>#DIV/0!</v>
      </c>
      <c r="D53" s="152" t="e">
        <f t="shared" si="3"/>
        <v>#DIV/0!</v>
      </c>
      <c r="E53" s="312" t="e">
        <f t="shared" si="4"/>
        <v>#DIV/0!</v>
      </c>
      <c r="F53" s="289"/>
      <c r="G53" s="290"/>
      <c r="H53" s="291"/>
      <c r="I53" s="292"/>
      <c r="J53" s="293"/>
    </row>
    <row r="54" spans="1:10" s="31" customFormat="1" ht="15.6" customHeight="1" x14ac:dyDescent="0.25">
      <c r="A54" s="3">
        <f t="shared" si="0"/>
        <v>44</v>
      </c>
      <c r="B54" s="288" t="str">
        <f t="shared" si="1"/>
        <v/>
      </c>
      <c r="C54" s="309" t="e">
        <f t="shared" si="2"/>
        <v>#DIV/0!</v>
      </c>
      <c r="D54" s="152" t="e">
        <f t="shared" si="3"/>
        <v>#DIV/0!</v>
      </c>
      <c r="E54" s="312" t="e">
        <f t="shared" si="4"/>
        <v>#DIV/0!</v>
      </c>
      <c r="F54" s="289"/>
      <c r="G54" s="290"/>
      <c r="H54" s="291"/>
      <c r="I54" s="292"/>
      <c r="J54" s="293"/>
    </row>
    <row r="55" spans="1:10" s="31" customFormat="1" ht="15.6" customHeight="1" x14ac:dyDescent="0.25">
      <c r="A55" s="3">
        <f t="shared" si="0"/>
        <v>45</v>
      </c>
      <c r="B55" s="288" t="str">
        <f t="shared" si="1"/>
        <v/>
      </c>
      <c r="C55" s="309" t="e">
        <f t="shared" si="2"/>
        <v>#DIV/0!</v>
      </c>
      <c r="D55" s="152" t="e">
        <f t="shared" si="3"/>
        <v>#DIV/0!</v>
      </c>
      <c r="E55" s="312" t="e">
        <f t="shared" si="4"/>
        <v>#DIV/0!</v>
      </c>
      <c r="F55" s="289"/>
      <c r="G55" s="290"/>
      <c r="H55" s="291"/>
      <c r="I55" s="292"/>
      <c r="J55" s="293"/>
    </row>
    <row r="56" spans="1:10" s="31" customFormat="1" ht="15" x14ac:dyDescent="0.25">
      <c r="A56" s="3">
        <f t="shared" si="0"/>
        <v>46</v>
      </c>
      <c r="B56" s="288" t="str">
        <f t="shared" si="1"/>
        <v/>
      </c>
      <c r="C56" s="309" t="e">
        <f t="shared" si="2"/>
        <v>#DIV/0!</v>
      </c>
      <c r="D56" s="152" t="e">
        <f t="shared" si="3"/>
        <v>#DIV/0!</v>
      </c>
      <c r="E56" s="312" t="e">
        <f t="shared" si="4"/>
        <v>#DIV/0!</v>
      </c>
      <c r="F56" s="289"/>
      <c r="G56" s="290"/>
      <c r="H56" s="291"/>
      <c r="I56" s="292"/>
    </row>
    <row r="57" spans="1:10" s="31" customFormat="1" ht="15" x14ac:dyDescent="0.25">
      <c r="A57" s="3">
        <f t="shared" si="0"/>
        <v>47</v>
      </c>
      <c r="B57" s="288" t="str">
        <f t="shared" si="1"/>
        <v/>
      </c>
      <c r="C57" s="309" t="e">
        <f t="shared" si="2"/>
        <v>#DIV/0!</v>
      </c>
      <c r="D57" s="152" t="e">
        <f t="shared" si="3"/>
        <v>#DIV/0!</v>
      </c>
      <c r="E57" s="312" t="e">
        <f t="shared" si="4"/>
        <v>#DIV/0!</v>
      </c>
      <c r="F57" s="289"/>
      <c r="G57" s="290"/>
      <c r="H57" s="291"/>
      <c r="I57" s="292"/>
    </row>
    <row r="58" spans="1:10" s="31" customFormat="1" ht="15" x14ac:dyDescent="0.25">
      <c r="A58" s="3">
        <f t="shared" si="0"/>
        <v>48</v>
      </c>
      <c r="B58" s="288" t="str">
        <f t="shared" si="1"/>
        <v/>
      </c>
      <c r="C58" s="309" t="e">
        <f t="shared" si="2"/>
        <v>#DIV/0!</v>
      </c>
      <c r="D58" s="152" t="e">
        <f t="shared" si="3"/>
        <v>#DIV/0!</v>
      </c>
      <c r="E58" s="312" t="e">
        <f t="shared" si="4"/>
        <v>#DIV/0!</v>
      </c>
      <c r="F58" s="289"/>
      <c r="G58" s="290"/>
      <c r="H58" s="291"/>
      <c r="I58" s="292"/>
    </row>
    <row r="59" spans="1:10" s="31" customFormat="1" ht="15" x14ac:dyDescent="0.25">
      <c r="A59" s="3">
        <f t="shared" si="0"/>
        <v>49</v>
      </c>
      <c r="B59" s="288" t="str">
        <f t="shared" si="1"/>
        <v/>
      </c>
      <c r="C59" s="309" t="e">
        <f t="shared" si="2"/>
        <v>#DIV/0!</v>
      </c>
      <c r="D59" s="152" t="e">
        <f t="shared" si="3"/>
        <v>#DIV/0!</v>
      </c>
      <c r="E59" s="312" t="e">
        <f t="shared" si="4"/>
        <v>#DIV/0!</v>
      </c>
      <c r="F59" s="289"/>
      <c r="G59" s="290"/>
      <c r="H59" s="291"/>
      <c r="I59" s="292"/>
    </row>
    <row r="60" spans="1:10" s="31" customFormat="1" ht="15" x14ac:dyDescent="0.25">
      <c r="A60" s="3">
        <f t="shared" si="0"/>
        <v>50</v>
      </c>
      <c r="B60" s="288" t="str">
        <f t="shared" si="1"/>
        <v/>
      </c>
      <c r="C60" s="309" t="e">
        <f t="shared" si="2"/>
        <v>#DIV/0!</v>
      </c>
      <c r="D60" s="152" t="e">
        <f t="shared" si="3"/>
        <v>#DIV/0!</v>
      </c>
      <c r="E60" s="312" t="e">
        <f t="shared" si="4"/>
        <v>#DIV/0!</v>
      </c>
      <c r="F60" s="289"/>
      <c r="G60" s="290"/>
      <c r="H60" s="291"/>
      <c r="I60" s="292"/>
    </row>
    <row r="61" spans="1:10" s="31" customFormat="1" ht="15" x14ac:dyDescent="0.25">
      <c r="A61" s="3">
        <f t="shared" si="0"/>
        <v>51</v>
      </c>
      <c r="B61" s="288" t="str">
        <f t="shared" si="1"/>
        <v/>
      </c>
      <c r="C61" s="309" t="e">
        <f t="shared" si="2"/>
        <v>#DIV/0!</v>
      </c>
      <c r="D61" s="152" t="e">
        <f t="shared" si="3"/>
        <v>#DIV/0!</v>
      </c>
      <c r="E61" s="312" t="e">
        <f t="shared" si="4"/>
        <v>#DIV/0!</v>
      </c>
      <c r="F61" s="289"/>
      <c r="G61" s="290"/>
      <c r="H61" s="291"/>
      <c r="I61" s="292"/>
    </row>
    <row r="62" spans="1:10" s="31" customFormat="1" ht="15" x14ac:dyDescent="0.25">
      <c r="A62" s="3">
        <f t="shared" si="0"/>
        <v>52</v>
      </c>
      <c r="B62" s="288" t="str">
        <f t="shared" si="1"/>
        <v/>
      </c>
      <c r="C62" s="309" t="e">
        <f t="shared" si="2"/>
        <v>#DIV/0!</v>
      </c>
      <c r="D62" s="152" t="e">
        <f t="shared" si="3"/>
        <v>#DIV/0!</v>
      </c>
      <c r="E62" s="312" t="e">
        <f t="shared" si="4"/>
        <v>#DIV/0!</v>
      </c>
      <c r="F62" s="289"/>
      <c r="G62" s="290"/>
      <c r="H62" s="291"/>
      <c r="I62" s="292"/>
    </row>
    <row r="63" spans="1:10" s="31" customFormat="1" ht="15" x14ac:dyDescent="0.25">
      <c r="A63" s="3">
        <f t="shared" si="0"/>
        <v>53</v>
      </c>
      <c r="B63" s="288" t="str">
        <f t="shared" si="1"/>
        <v/>
      </c>
      <c r="C63" s="309" t="e">
        <f t="shared" si="2"/>
        <v>#DIV/0!</v>
      </c>
      <c r="D63" s="152" t="e">
        <f t="shared" si="3"/>
        <v>#DIV/0!</v>
      </c>
      <c r="E63" s="312" t="e">
        <f t="shared" si="4"/>
        <v>#DIV/0!</v>
      </c>
      <c r="F63" s="289"/>
      <c r="G63" s="290"/>
      <c r="H63" s="291"/>
      <c r="I63" s="292"/>
    </row>
    <row r="64" spans="1:10" s="31" customFormat="1" ht="15" x14ac:dyDescent="0.25">
      <c r="A64" s="3">
        <f t="shared" si="0"/>
        <v>54</v>
      </c>
      <c r="B64" s="288" t="str">
        <f t="shared" si="1"/>
        <v/>
      </c>
      <c r="C64" s="309" t="e">
        <f t="shared" si="2"/>
        <v>#DIV/0!</v>
      </c>
      <c r="D64" s="152" t="e">
        <f t="shared" si="3"/>
        <v>#DIV/0!</v>
      </c>
      <c r="E64" s="312" t="e">
        <f t="shared" si="4"/>
        <v>#DIV/0!</v>
      </c>
      <c r="F64" s="289"/>
      <c r="G64" s="290"/>
      <c r="H64" s="291"/>
      <c r="I64" s="292"/>
    </row>
    <row r="65" spans="1:9" s="31" customFormat="1" ht="15" x14ac:dyDescent="0.25">
      <c r="A65" s="3">
        <f t="shared" si="0"/>
        <v>55</v>
      </c>
      <c r="B65" s="288" t="str">
        <f t="shared" si="1"/>
        <v/>
      </c>
      <c r="C65" s="309" t="e">
        <f t="shared" si="2"/>
        <v>#DIV/0!</v>
      </c>
      <c r="D65" s="152" t="e">
        <f t="shared" si="3"/>
        <v>#DIV/0!</v>
      </c>
      <c r="E65" s="312" t="e">
        <f t="shared" si="4"/>
        <v>#DIV/0!</v>
      </c>
      <c r="F65" s="289"/>
      <c r="G65" s="290"/>
      <c r="H65" s="291"/>
      <c r="I65" s="292"/>
    </row>
    <row r="66" spans="1:9" s="31" customFormat="1" ht="15" x14ac:dyDescent="0.25">
      <c r="A66" s="3">
        <f t="shared" si="0"/>
        <v>56</v>
      </c>
      <c r="B66" s="288" t="str">
        <f t="shared" si="1"/>
        <v/>
      </c>
      <c r="C66" s="309" t="e">
        <f t="shared" si="2"/>
        <v>#DIV/0!</v>
      </c>
      <c r="D66" s="152" t="e">
        <f t="shared" si="3"/>
        <v>#DIV/0!</v>
      </c>
      <c r="E66" s="312" t="e">
        <f t="shared" si="4"/>
        <v>#DIV/0!</v>
      </c>
      <c r="F66" s="289"/>
      <c r="G66" s="290"/>
      <c r="H66" s="291"/>
      <c r="I66" s="292"/>
    </row>
    <row r="67" spans="1:9" s="31" customFormat="1" ht="15" x14ac:dyDescent="0.25">
      <c r="A67" s="3">
        <f t="shared" si="0"/>
        <v>57</v>
      </c>
      <c r="B67" s="288" t="str">
        <f t="shared" si="1"/>
        <v/>
      </c>
      <c r="C67" s="309" t="e">
        <f t="shared" si="2"/>
        <v>#DIV/0!</v>
      </c>
      <c r="D67" s="152" t="e">
        <f t="shared" si="3"/>
        <v>#DIV/0!</v>
      </c>
      <c r="E67" s="312" t="e">
        <f t="shared" si="4"/>
        <v>#DIV/0!</v>
      </c>
      <c r="F67" s="289"/>
      <c r="G67" s="290"/>
      <c r="H67" s="291"/>
      <c r="I67" s="292"/>
    </row>
    <row r="68" spans="1:9" s="31" customFormat="1" ht="15" x14ac:dyDescent="0.25">
      <c r="A68" s="3">
        <f t="shared" si="0"/>
        <v>58</v>
      </c>
      <c r="B68" s="288" t="str">
        <f t="shared" si="1"/>
        <v/>
      </c>
      <c r="C68" s="309" t="e">
        <f t="shared" si="2"/>
        <v>#DIV/0!</v>
      </c>
      <c r="D68" s="152" t="e">
        <f t="shared" si="3"/>
        <v>#DIV/0!</v>
      </c>
      <c r="E68" s="312" t="e">
        <f t="shared" si="4"/>
        <v>#DIV/0!</v>
      </c>
      <c r="F68" s="289"/>
      <c r="G68" s="290"/>
      <c r="H68" s="291"/>
      <c r="I68" s="292"/>
    </row>
    <row r="69" spans="1:9" s="31" customFormat="1" ht="15" x14ac:dyDescent="0.25">
      <c r="A69" s="3">
        <f t="shared" si="0"/>
        <v>59</v>
      </c>
      <c r="B69" s="288" t="str">
        <f t="shared" si="1"/>
        <v/>
      </c>
      <c r="C69" s="309" t="e">
        <f t="shared" si="2"/>
        <v>#DIV/0!</v>
      </c>
      <c r="D69" s="152" t="e">
        <f t="shared" si="3"/>
        <v>#DIV/0!</v>
      </c>
      <c r="E69" s="312" t="e">
        <f t="shared" si="4"/>
        <v>#DIV/0!</v>
      </c>
      <c r="F69" s="289"/>
      <c r="G69" s="290"/>
      <c r="H69" s="291"/>
      <c r="I69" s="292"/>
    </row>
    <row r="70" spans="1:9" s="31" customFormat="1" ht="15" x14ac:dyDescent="0.25">
      <c r="A70" s="3">
        <f t="shared" si="0"/>
        <v>60</v>
      </c>
      <c r="B70" s="288" t="str">
        <f t="shared" si="1"/>
        <v/>
      </c>
      <c r="C70" s="309" t="e">
        <f t="shared" si="2"/>
        <v>#DIV/0!</v>
      </c>
      <c r="D70" s="152" t="e">
        <f t="shared" si="3"/>
        <v>#DIV/0!</v>
      </c>
      <c r="E70" s="312" t="e">
        <f t="shared" si="4"/>
        <v>#DIV/0!</v>
      </c>
      <c r="F70" s="289"/>
      <c r="G70" s="290"/>
      <c r="H70" s="291"/>
      <c r="I70" s="292"/>
    </row>
    <row r="71" spans="1:9" s="31" customFormat="1" ht="15" x14ac:dyDescent="0.25">
      <c r="A71" s="3">
        <f t="shared" si="0"/>
        <v>61</v>
      </c>
      <c r="B71" s="288" t="str">
        <f t="shared" si="1"/>
        <v/>
      </c>
      <c r="C71" s="309" t="e">
        <f t="shared" si="2"/>
        <v>#DIV/0!</v>
      </c>
      <c r="D71" s="152" t="e">
        <f t="shared" si="3"/>
        <v>#DIV/0!</v>
      </c>
      <c r="E71" s="312" t="e">
        <f t="shared" si="4"/>
        <v>#DIV/0!</v>
      </c>
      <c r="F71" s="289"/>
      <c r="G71" s="290"/>
      <c r="H71" s="291"/>
      <c r="I71" s="292"/>
    </row>
    <row r="72" spans="1:9" s="31" customFormat="1" ht="15" x14ac:dyDescent="0.25">
      <c r="A72" s="3">
        <f t="shared" si="0"/>
        <v>62</v>
      </c>
      <c r="B72" s="288" t="str">
        <f t="shared" si="1"/>
        <v/>
      </c>
      <c r="C72" s="309" t="e">
        <f t="shared" si="2"/>
        <v>#DIV/0!</v>
      </c>
      <c r="D72" s="152" t="e">
        <f t="shared" si="3"/>
        <v>#DIV/0!</v>
      </c>
      <c r="E72" s="312" t="e">
        <f t="shared" si="4"/>
        <v>#DIV/0!</v>
      </c>
      <c r="F72" s="289"/>
      <c r="G72" s="290"/>
      <c r="H72" s="291"/>
      <c r="I72" s="292"/>
    </row>
    <row r="73" spans="1:9" s="31" customFormat="1" ht="15" x14ac:dyDescent="0.25">
      <c r="A73" s="3">
        <f t="shared" si="0"/>
        <v>63</v>
      </c>
      <c r="B73" s="288" t="str">
        <f t="shared" si="1"/>
        <v/>
      </c>
      <c r="C73" s="309" t="e">
        <f t="shared" si="2"/>
        <v>#DIV/0!</v>
      </c>
      <c r="D73" s="152" t="e">
        <f t="shared" si="3"/>
        <v>#DIV/0!</v>
      </c>
      <c r="E73" s="312" t="e">
        <f t="shared" si="4"/>
        <v>#DIV/0!</v>
      </c>
      <c r="F73" s="289"/>
      <c r="G73" s="290"/>
      <c r="H73" s="291"/>
      <c r="I73" s="292"/>
    </row>
    <row r="74" spans="1:9" s="31" customFormat="1" ht="15" x14ac:dyDescent="0.25">
      <c r="A74" s="3">
        <f t="shared" si="0"/>
        <v>64</v>
      </c>
      <c r="B74" s="288" t="str">
        <f t="shared" si="1"/>
        <v/>
      </c>
      <c r="C74" s="309" t="e">
        <f t="shared" si="2"/>
        <v>#DIV/0!</v>
      </c>
      <c r="D74" s="152" t="e">
        <f t="shared" si="3"/>
        <v>#DIV/0!</v>
      </c>
      <c r="E74" s="312" t="e">
        <f t="shared" si="4"/>
        <v>#DIV/0!</v>
      </c>
      <c r="F74" s="289"/>
      <c r="G74" s="290"/>
      <c r="H74" s="291"/>
      <c r="I74" s="292"/>
    </row>
    <row r="75" spans="1:9" s="31" customFormat="1" ht="15" x14ac:dyDescent="0.25">
      <c r="A75" s="3">
        <f t="shared" ref="A75:A138" si="5">A74+1</f>
        <v>65</v>
      </c>
      <c r="B75" s="288" t="str">
        <f t="shared" si="1"/>
        <v/>
      </c>
      <c r="C75" s="309" t="e">
        <f t="shared" si="2"/>
        <v>#DIV/0!</v>
      </c>
      <c r="D75" s="152" t="e">
        <f t="shared" si="3"/>
        <v>#DIV/0!</v>
      </c>
      <c r="E75" s="312" t="e">
        <f t="shared" si="4"/>
        <v>#DIV/0!</v>
      </c>
      <c r="F75" s="289"/>
      <c r="G75" s="290"/>
      <c r="H75" s="291"/>
      <c r="I75" s="292"/>
    </row>
    <row r="76" spans="1:9" s="31" customFormat="1" ht="15" x14ac:dyDescent="0.25">
      <c r="A76" s="3">
        <f t="shared" si="5"/>
        <v>66</v>
      </c>
      <c r="B76" s="288" t="str">
        <f t="shared" ref="B76:B139" si="6">IF(A76&lt;($C$9+1),B75+(365/C$7),"")</f>
        <v/>
      </c>
      <c r="C76" s="309" t="e">
        <f t="shared" ref="C76:C139" si="7">IF(($E75&gt;$D$8),$D$8,($E75+($E75*$F$6)/12))</f>
        <v>#DIV/0!</v>
      </c>
      <c r="D76" s="152" t="e">
        <f t="shared" ref="D76:D139" si="8">IF(($E75&gt;0),$D75-1,0)</f>
        <v>#DIV/0!</v>
      </c>
      <c r="E76" s="312" t="e">
        <f t="shared" ref="E76:E139" si="9">$E75+($E75*($F$6/$C$7))-$C76</f>
        <v>#DIV/0!</v>
      </c>
      <c r="F76" s="289"/>
      <c r="G76" s="290"/>
      <c r="H76" s="291"/>
      <c r="I76" s="292"/>
    </row>
    <row r="77" spans="1:9" s="31" customFormat="1" ht="15" x14ac:dyDescent="0.25">
      <c r="A77" s="3">
        <f t="shared" si="5"/>
        <v>67</v>
      </c>
      <c r="B77" s="288" t="str">
        <f t="shared" si="6"/>
        <v/>
      </c>
      <c r="C77" s="309" t="e">
        <f t="shared" si="7"/>
        <v>#DIV/0!</v>
      </c>
      <c r="D77" s="152" t="e">
        <f t="shared" si="8"/>
        <v>#DIV/0!</v>
      </c>
      <c r="E77" s="312" t="e">
        <f t="shared" si="9"/>
        <v>#DIV/0!</v>
      </c>
      <c r="F77" s="289"/>
      <c r="G77" s="290"/>
      <c r="H77" s="291"/>
      <c r="I77" s="292"/>
    </row>
    <row r="78" spans="1:9" s="31" customFormat="1" ht="15" x14ac:dyDescent="0.25">
      <c r="A78" s="3">
        <f t="shared" si="5"/>
        <v>68</v>
      </c>
      <c r="B78" s="288" t="str">
        <f t="shared" si="6"/>
        <v/>
      </c>
      <c r="C78" s="309" t="e">
        <f t="shared" si="7"/>
        <v>#DIV/0!</v>
      </c>
      <c r="D78" s="152" t="e">
        <f t="shared" si="8"/>
        <v>#DIV/0!</v>
      </c>
      <c r="E78" s="312" t="e">
        <f t="shared" si="9"/>
        <v>#DIV/0!</v>
      </c>
      <c r="F78" s="289"/>
      <c r="G78" s="290"/>
      <c r="H78" s="291"/>
      <c r="I78" s="292"/>
    </row>
    <row r="79" spans="1:9" s="31" customFormat="1" ht="15" x14ac:dyDescent="0.25">
      <c r="A79" s="3">
        <f t="shared" si="5"/>
        <v>69</v>
      </c>
      <c r="B79" s="288" t="str">
        <f t="shared" si="6"/>
        <v/>
      </c>
      <c r="C79" s="309" t="e">
        <f t="shared" si="7"/>
        <v>#DIV/0!</v>
      </c>
      <c r="D79" s="152" t="e">
        <f t="shared" si="8"/>
        <v>#DIV/0!</v>
      </c>
      <c r="E79" s="312" t="e">
        <f t="shared" si="9"/>
        <v>#DIV/0!</v>
      </c>
      <c r="F79" s="289"/>
      <c r="G79" s="290"/>
      <c r="H79" s="291"/>
      <c r="I79" s="292"/>
    </row>
    <row r="80" spans="1:9" s="31" customFormat="1" ht="15" x14ac:dyDescent="0.25">
      <c r="A80" s="3">
        <f t="shared" si="5"/>
        <v>70</v>
      </c>
      <c r="B80" s="288" t="str">
        <f t="shared" si="6"/>
        <v/>
      </c>
      <c r="C80" s="309" t="e">
        <f t="shared" si="7"/>
        <v>#DIV/0!</v>
      </c>
      <c r="D80" s="152" t="e">
        <f t="shared" si="8"/>
        <v>#DIV/0!</v>
      </c>
      <c r="E80" s="312" t="e">
        <f t="shared" si="9"/>
        <v>#DIV/0!</v>
      </c>
      <c r="F80" s="289"/>
      <c r="G80" s="290"/>
      <c r="H80" s="291"/>
      <c r="I80" s="292"/>
    </row>
    <row r="81" spans="1:10" s="31" customFormat="1" ht="15" x14ac:dyDescent="0.25">
      <c r="A81" s="3">
        <f t="shared" si="5"/>
        <v>71</v>
      </c>
      <c r="B81" s="288" t="str">
        <f t="shared" si="6"/>
        <v/>
      </c>
      <c r="C81" s="309" t="e">
        <f t="shared" si="7"/>
        <v>#DIV/0!</v>
      </c>
      <c r="D81" s="152" t="e">
        <f t="shared" si="8"/>
        <v>#DIV/0!</v>
      </c>
      <c r="E81" s="312" t="e">
        <f t="shared" si="9"/>
        <v>#DIV/0!</v>
      </c>
      <c r="F81" s="289"/>
      <c r="G81" s="290"/>
      <c r="H81" s="291"/>
      <c r="I81" s="292"/>
    </row>
    <row r="82" spans="1:10" s="31" customFormat="1" ht="15" x14ac:dyDescent="0.25">
      <c r="A82" s="3">
        <f t="shared" si="5"/>
        <v>72</v>
      </c>
      <c r="B82" s="288" t="str">
        <f t="shared" si="6"/>
        <v/>
      </c>
      <c r="C82" s="309" t="e">
        <f t="shared" si="7"/>
        <v>#DIV/0!</v>
      </c>
      <c r="D82" s="152" t="e">
        <f t="shared" si="8"/>
        <v>#DIV/0!</v>
      </c>
      <c r="E82" s="312" t="e">
        <f t="shared" si="9"/>
        <v>#DIV/0!</v>
      </c>
      <c r="F82" s="289"/>
      <c r="G82" s="290"/>
      <c r="H82" s="291"/>
      <c r="I82" s="292"/>
    </row>
    <row r="83" spans="1:10" s="31" customFormat="1" ht="15" x14ac:dyDescent="0.25">
      <c r="A83" s="3">
        <f t="shared" si="5"/>
        <v>73</v>
      </c>
      <c r="B83" s="288" t="str">
        <f t="shared" si="6"/>
        <v/>
      </c>
      <c r="C83" s="309" t="e">
        <f t="shared" si="7"/>
        <v>#DIV/0!</v>
      </c>
      <c r="D83" s="152" t="e">
        <f t="shared" si="8"/>
        <v>#DIV/0!</v>
      </c>
      <c r="E83" s="312" t="e">
        <f t="shared" si="9"/>
        <v>#DIV/0!</v>
      </c>
      <c r="F83" s="289"/>
      <c r="G83" s="290"/>
      <c r="H83" s="291"/>
      <c r="I83" s="292"/>
      <c r="J83" s="293"/>
    </row>
    <row r="84" spans="1:10" ht="15" x14ac:dyDescent="0.25">
      <c r="A84" s="3">
        <f t="shared" si="5"/>
        <v>74</v>
      </c>
      <c r="B84" s="288" t="str">
        <f t="shared" si="6"/>
        <v/>
      </c>
      <c r="C84" s="309" t="e">
        <f t="shared" si="7"/>
        <v>#DIV/0!</v>
      </c>
      <c r="D84" s="152" t="e">
        <f t="shared" si="8"/>
        <v>#DIV/0!</v>
      </c>
      <c r="E84" s="312" t="e">
        <f t="shared" si="9"/>
        <v>#DIV/0!</v>
      </c>
      <c r="F84" s="289"/>
      <c r="G84" s="290"/>
      <c r="H84" s="294"/>
    </row>
    <row r="85" spans="1:10" ht="15" x14ac:dyDescent="0.25">
      <c r="A85" s="3">
        <f t="shared" si="5"/>
        <v>75</v>
      </c>
      <c r="B85" s="288" t="str">
        <f t="shared" si="6"/>
        <v/>
      </c>
      <c r="C85" s="309" t="e">
        <f t="shared" si="7"/>
        <v>#DIV/0!</v>
      </c>
      <c r="D85" s="152" t="e">
        <f t="shared" si="8"/>
        <v>#DIV/0!</v>
      </c>
      <c r="E85" s="312" t="e">
        <f t="shared" si="9"/>
        <v>#DIV/0!</v>
      </c>
      <c r="F85" s="289"/>
      <c r="G85" s="290"/>
      <c r="H85" s="294"/>
    </row>
    <row r="86" spans="1:10" ht="15" x14ac:dyDescent="0.25">
      <c r="A86" s="3">
        <f t="shared" si="5"/>
        <v>76</v>
      </c>
      <c r="B86" s="288" t="str">
        <f t="shared" si="6"/>
        <v/>
      </c>
      <c r="C86" s="309" t="e">
        <f t="shared" si="7"/>
        <v>#DIV/0!</v>
      </c>
      <c r="D86" s="152" t="e">
        <f t="shared" si="8"/>
        <v>#DIV/0!</v>
      </c>
      <c r="E86" s="312" t="e">
        <f t="shared" si="9"/>
        <v>#DIV/0!</v>
      </c>
      <c r="F86" s="289"/>
      <c r="G86" s="290"/>
      <c r="H86" s="294"/>
    </row>
    <row r="87" spans="1:10" ht="15" x14ac:dyDescent="0.25">
      <c r="A87" s="3">
        <f t="shared" si="5"/>
        <v>77</v>
      </c>
      <c r="B87" s="288" t="str">
        <f t="shared" si="6"/>
        <v/>
      </c>
      <c r="C87" s="309" t="e">
        <f t="shared" si="7"/>
        <v>#DIV/0!</v>
      </c>
      <c r="D87" s="152" t="e">
        <f t="shared" si="8"/>
        <v>#DIV/0!</v>
      </c>
      <c r="E87" s="312" t="e">
        <f t="shared" si="9"/>
        <v>#DIV/0!</v>
      </c>
      <c r="F87" s="289"/>
      <c r="G87" s="290"/>
      <c r="H87" s="294"/>
    </row>
    <row r="88" spans="1:10" ht="15" x14ac:dyDescent="0.25">
      <c r="A88" s="3">
        <f t="shared" si="5"/>
        <v>78</v>
      </c>
      <c r="B88" s="288" t="str">
        <f t="shared" si="6"/>
        <v/>
      </c>
      <c r="C88" s="309" t="e">
        <f t="shared" si="7"/>
        <v>#DIV/0!</v>
      </c>
      <c r="D88" s="152" t="e">
        <f t="shared" si="8"/>
        <v>#DIV/0!</v>
      </c>
      <c r="E88" s="312" t="e">
        <f t="shared" si="9"/>
        <v>#DIV/0!</v>
      </c>
      <c r="F88" s="289"/>
      <c r="G88" s="290"/>
      <c r="H88" s="294"/>
    </row>
    <row r="89" spans="1:10" ht="15" x14ac:dyDescent="0.25">
      <c r="A89" s="3">
        <f t="shared" si="5"/>
        <v>79</v>
      </c>
      <c r="B89" s="288" t="str">
        <f t="shared" si="6"/>
        <v/>
      </c>
      <c r="C89" s="309" t="e">
        <f t="shared" si="7"/>
        <v>#DIV/0!</v>
      </c>
      <c r="D89" s="152" t="e">
        <f t="shared" si="8"/>
        <v>#DIV/0!</v>
      </c>
      <c r="E89" s="312" t="e">
        <f t="shared" si="9"/>
        <v>#DIV/0!</v>
      </c>
      <c r="F89" s="289"/>
      <c r="G89" s="290"/>
      <c r="H89" s="294"/>
    </row>
    <row r="90" spans="1:10" ht="15" x14ac:dyDescent="0.25">
      <c r="A90" s="3">
        <f t="shared" si="5"/>
        <v>80</v>
      </c>
      <c r="B90" s="288" t="str">
        <f t="shared" si="6"/>
        <v/>
      </c>
      <c r="C90" s="309" t="e">
        <f t="shared" si="7"/>
        <v>#DIV/0!</v>
      </c>
      <c r="D90" s="152" t="e">
        <f t="shared" si="8"/>
        <v>#DIV/0!</v>
      </c>
      <c r="E90" s="312" t="e">
        <f t="shared" si="9"/>
        <v>#DIV/0!</v>
      </c>
      <c r="F90" s="289"/>
      <c r="G90" s="290"/>
      <c r="H90" s="294"/>
    </row>
    <row r="91" spans="1:10" ht="15" x14ac:dyDescent="0.25">
      <c r="A91" s="3">
        <f t="shared" si="5"/>
        <v>81</v>
      </c>
      <c r="B91" s="288" t="str">
        <f t="shared" si="6"/>
        <v/>
      </c>
      <c r="C91" s="309" t="e">
        <f t="shared" si="7"/>
        <v>#DIV/0!</v>
      </c>
      <c r="D91" s="152" t="e">
        <f t="shared" si="8"/>
        <v>#DIV/0!</v>
      </c>
      <c r="E91" s="312" t="e">
        <f t="shared" si="9"/>
        <v>#DIV/0!</v>
      </c>
      <c r="F91" s="289"/>
      <c r="G91" s="290"/>
      <c r="H91" s="294"/>
    </row>
    <row r="92" spans="1:10" ht="15" x14ac:dyDescent="0.25">
      <c r="A92" s="3">
        <f t="shared" si="5"/>
        <v>82</v>
      </c>
      <c r="B92" s="288" t="str">
        <f t="shared" si="6"/>
        <v/>
      </c>
      <c r="C92" s="309" t="e">
        <f t="shared" si="7"/>
        <v>#DIV/0!</v>
      </c>
      <c r="D92" s="152" t="e">
        <f t="shared" si="8"/>
        <v>#DIV/0!</v>
      </c>
      <c r="E92" s="312" t="e">
        <f t="shared" si="9"/>
        <v>#DIV/0!</v>
      </c>
      <c r="F92" s="289"/>
      <c r="G92" s="290"/>
      <c r="H92" s="294"/>
    </row>
    <row r="93" spans="1:10" ht="15" x14ac:dyDescent="0.25">
      <c r="A93" s="3">
        <f t="shared" si="5"/>
        <v>83</v>
      </c>
      <c r="B93" s="288" t="str">
        <f t="shared" si="6"/>
        <v/>
      </c>
      <c r="C93" s="309" t="e">
        <f t="shared" si="7"/>
        <v>#DIV/0!</v>
      </c>
      <c r="D93" s="152" t="e">
        <f t="shared" si="8"/>
        <v>#DIV/0!</v>
      </c>
      <c r="E93" s="312" t="e">
        <f t="shared" si="9"/>
        <v>#DIV/0!</v>
      </c>
      <c r="F93" s="289"/>
      <c r="G93" s="290"/>
    </row>
    <row r="94" spans="1:10" ht="15" x14ac:dyDescent="0.25">
      <c r="A94" s="3">
        <f t="shared" si="5"/>
        <v>84</v>
      </c>
      <c r="B94" s="288" t="str">
        <f t="shared" si="6"/>
        <v/>
      </c>
      <c r="C94" s="309" t="e">
        <f t="shared" si="7"/>
        <v>#DIV/0!</v>
      </c>
      <c r="D94" s="152" t="e">
        <f t="shared" si="8"/>
        <v>#DIV/0!</v>
      </c>
      <c r="E94" s="312" t="e">
        <f t="shared" si="9"/>
        <v>#DIV/0!</v>
      </c>
      <c r="F94" s="289"/>
      <c r="G94" s="290"/>
    </row>
    <row r="95" spans="1:10" ht="15" x14ac:dyDescent="0.25">
      <c r="A95" s="3">
        <f t="shared" si="5"/>
        <v>85</v>
      </c>
      <c r="B95" s="288" t="str">
        <f t="shared" si="6"/>
        <v/>
      </c>
      <c r="C95" s="309" t="e">
        <f t="shared" si="7"/>
        <v>#DIV/0!</v>
      </c>
      <c r="D95" s="152" t="e">
        <f t="shared" si="8"/>
        <v>#DIV/0!</v>
      </c>
      <c r="E95" s="312" t="e">
        <f t="shared" si="9"/>
        <v>#DIV/0!</v>
      </c>
      <c r="F95" s="289"/>
      <c r="G95" s="290"/>
    </row>
    <row r="96" spans="1:10" ht="15" x14ac:dyDescent="0.25">
      <c r="A96" s="3">
        <f t="shared" si="5"/>
        <v>86</v>
      </c>
      <c r="B96" s="288" t="str">
        <f t="shared" si="6"/>
        <v/>
      </c>
      <c r="C96" s="309" t="e">
        <f t="shared" si="7"/>
        <v>#DIV/0!</v>
      </c>
      <c r="D96" s="152" t="e">
        <f t="shared" si="8"/>
        <v>#DIV/0!</v>
      </c>
      <c r="E96" s="312" t="e">
        <f t="shared" si="9"/>
        <v>#DIV/0!</v>
      </c>
      <c r="F96" s="289"/>
      <c r="G96" s="290"/>
    </row>
    <row r="97" spans="1:7" ht="15" x14ac:dyDescent="0.25">
      <c r="A97" s="3">
        <f t="shared" si="5"/>
        <v>87</v>
      </c>
      <c r="B97" s="288" t="str">
        <f t="shared" si="6"/>
        <v/>
      </c>
      <c r="C97" s="309" t="e">
        <f t="shared" si="7"/>
        <v>#DIV/0!</v>
      </c>
      <c r="D97" s="152" t="e">
        <f t="shared" si="8"/>
        <v>#DIV/0!</v>
      </c>
      <c r="E97" s="312" t="e">
        <f t="shared" si="9"/>
        <v>#DIV/0!</v>
      </c>
      <c r="F97" s="289"/>
      <c r="G97" s="290"/>
    </row>
    <row r="98" spans="1:7" ht="15" x14ac:dyDescent="0.25">
      <c r="A98" s="3">
        <f t="shared" si="5"/>
        <v>88</v>
      </c>
      <c r="B98" s="288" t="str">
        <f t="shared" si="6"/>
        <v/>
      </c>
      <c r="C98" s="309" t="e">
        <f t="shared" si="7"/>
        <v>#DIV/0!</v>
      </c>
      <c r="D98" s="152" t="e">
        <f t="shared" si="8"/>
        <v>#DIV/0!</v>
      </c>
      <c r="E98" s="312" t="e">
        <f t="shared" si="9"/>
        <v>#DIV/0!</v>
      </c>
      <c r="F98" s="289"/>
      <c r="G98" s="290"/>
    </row>
    <row r="99" spans="1:7" ht="15" x14ac:dyDescent="0.25">
      <c r="A99" s="3">
        <f t="shared" si="5"/>
        <v>89</v>
      </c>
      <c r="B99" s="288" t="str">
        <f t="shared" si="6"/>
        <v/>
      </c>
      <c r="C99" s="309" t="e">
        <f t="shared" si="7"/>
        <v>#DIV/0!</v>
      </c>
      <c r="D99" s="152" t="e">
        <f t="shared" si="8"/>
        <v>#DIV/0!</v>
      </c>
      <c r="E99" s="312" t="e">
        <f t="shared" si="9"/>
        <v>#DIV/0!</v>
      </c>
      <c r="F99" s="289"/>
      <c r="G99" s="290"/>
    </row>
    <row r="100" spans="1:7" ht="15" x14ac:dyDescent="0.25">
      <c r="A100" s="3">
        <f t="shared" si="5"/>
        <v>90</v>
      </c>
      <c r="B100" s="288" t="str">
        <f t="shared" si="6"/>
        <v/>
      </c>
      <c r="C100" s="309" t="e">
        <f t="shared" si="7"/>
        <v>#DIV/0!</v>
      </c>
      <c r="D100" s="152" t="e">
        <f t="shared" si="8"/>
        <v>#DIV/0!</v>
      </c>
      <c r="E100" s="312" t="e">
        <f t="shared" si="9"/>
        <v>#DIV/0!</v>
      </c>
      <c r="F100" s="289"/>
      <c r="G100" s="290"/>
    </row>
    <row r="101" spans="1:7" ht="15" x14ac:dyDescent="0.25">
      <c r="A101" s="3">
        <f t="shared" si="5"/>
        <v>91</v>
      </c>
      <c r="B101" s="288" t="str">
        <f t="shared" si="6"/>
        <v/>
      </c>
      <c r="C101" s="309" t="e">
        <f t="shared" si="7"/>
        <v>#DIV/0!</v>
      </c>
      <c r="D101" s="152" t="e">
        <f t="shared" si="8"/>
        <v>#DIV/0!</v>
      </c>
      <c r="E101" s="312" t="e">
        <f t="shared" si="9"/>
        <v>#DIV/0!</v>
      </c>
      <c r="F101" s="289"/>
      <c r="G101" s="290"/>
    </row>
    <row r="102" spans="1:7" ht="15" x14ac:dyDescent="0.25">
      <c r="A102" s="3">
        <f t="shared" si="5"/>
        <v>92</v>
      </c>
      <c r="B102" s="288" t="str">
        <f t="shared" si="6"/>
        <v/>
      </c>
      <c r="C102" s="309" t="e">
        <f t="shared" si="7"/>
        <v>#DIV/0!</v>
      </c>
      <c r="D102" s="152" t="e">
        <f t="shared" si="8"/>
        <v>#DIV/0!</v>
      </c>
      <c r="E102" s="312" t="e">
        <f t="shared" si="9"/>
        <v>#DIV/0!</v>
      </c>
      <c r="F102" s="289"/>
      <c r="G102" s="290"/>
    </row>
    <row r="103" spans="1:7" ht="15" x14ac:dyDescent="0.25">
      <c r="A103" s="3">
        <f t="shared" si="5"/>
        <v>93</v>
      </c>
      <c r="B103" s="288" t="str">
        <f t="shared" si="6"/>
        <v/>
      </c>
      <c r="C103" s="309" t="e">
        <f t="shared" si="7"/>
        <v>#DIV/0!</v>
      </c>
      <c r="D103" s="152" t="e">
        <f t="shared" si="8"/>
        <v>#DIV/0!</v>
      </c>
      <c r="E103" s="312" t="e">
        <f t="shared" si="9"/>
        <v>#DIV/0!</v>
      </c>
      <c r="F103" s="289"/>
      <c r="G103" s="290"/>
    </row>
    <row r="104" spans="1:7" ht="15" x14ac:dyDescent="0.25">
      <c r="A104" s="3">
        <f t="shared" si="5"/>
        <v>94</v>
      </c>
      <c r="B104" s="288" t="str">
        <f t="shared" si="6"/>
        <v/>
      </c>
      <c r="C104" s="309" t="e">
        <f t="shared" si="7"/>
        <v>#DIV/0!</v>
      </c>
      <c r="D104" s="152" t="e">
        <f t="shared" si="8"/>
        <v>#DIV/0!</v>
      </c>
      <c r="E104" s="312" t="e">
        <f t="shared" si="9"/>
        <v>#DIV/0!</v>
      </c>
      <c r="F104" s="289"/>
      <c r="G104" s="290"/>
    </row>
    <row r="105" spans="1:7" ht="15" x14ac:dyDescent="0.25">
      <c r="A105" s="3">
        <f t="shared" si="5"/>
        <v>95</v>
      </c>
      <c r="B105" s="288" t="str">
        <f t="shared" si="6"/>
        <v/>
      </c>
      <c r="C105" s="309" t="e">
        <f t="shared" si="7"/>
        <v>#DIV/0!</v>
      </c>
      <c r="D105" s="152" t="e">
        <f t="shared" si="8"/>
        <v>#DIV/0!</v>
      </c>
      <c r="E105" s="312" t="e">
        <f t="shared" si="9"/>
        <v>#DIV/0!</v>
      </c>
      <c r="F105" s="289"/>
      <c r="G105" s="290"/>
    </row>
    <row r="106" spans="1:7" ht="15" x14ac:dyDescent="0.25">
      <c r="A106" s="3">
        <f t="shared" si="5"/>
        <v>96</v>
      </c>
      <c r="B106" s="288" t="str">
        <f t="shared" si="6"/>
        <v/>
      </c>
      <c r="C106" s="309" t="e">
        <f t="shared" si="7"/>
        <v>#DIV/0!</v>
      </c>
      <c r="D106" s="152" t="e">
        <f t="shared" si="8"/>
        <v>#DIV/0!</v>
      </c>
      <c r="E106" s="312" t="e">
        <f t="shared" si="9"/>
        <v>#DIV/0!</v>
      </c>
      <c r="F106" s="289"/>
      <c r="G106" s="290"/>
    </row>
    <row r="107" spans="1:7" ht="15" x14ac:dyDescent="0.25">
      <c r="A107" s="3">
        <f t="shared" si="5"/>
        <v>97</v>
      </c>
      <c r="B107" s="288" t="str">
        <f t="shared" si="6"/>
        <v/>
      </c>
      <c r="C107" s="309" t="e">
        <f t="shared" si="7"/>
        <v>#DIV/0!</v>
      </c>
      <c r="D107" s="152" t="e">
        <f t="shared" si="8"/>
        <v>#DIV/0!</v>
      </c>
      <c r="E107" s="312" t="e">
        <f t="shared" si="9"/>
        <v>#DIV/0!</v>
      </c>
      <c r="F107" s="289"/>
      <c r="G107" s="290"/>
    </row>
    <row r="108" spans="1:7" ht="15" x14ac:dyDescent="0.25">
      <c r="A108" s="3">
        <f t="shared" si="5"/>
        <v>98</v>
      </c>
      <c r="B108" s="288" t="str">
        <f t="shared" si="6"/>
        <v/>
      </c>
      <c r="C108" s="309" t="e">
        <f t="shared" si="7"/>
        <v>#DIV/0!</v>
      </c>
      <c r="D108" s="152" t="e">
        <f t="shared" si="8"/>
        <v>#DIV/0!</v>
      </c>
      <c r="E108" s="312" t="e">
        <f t="shared" si="9"/>
        <v>#DIV/0!</v>
      </c>
      <c r="F108" s="289"/>
      <c r="G108" s="290"/>
    </row>
    <row r="109" spans="1:7" ht="15" x14ac:dyDescent="0.25">
      <c r="A109" s="3">
        <f t="shared" si="5"/>
        <v>99</v>
      </c>
      <c r="B109" s="288" t="str">
        <f t="shared" si="6"/>
        <v/>
      </c>
      <c r="C109" s="309" t="e">
        <f t="shared" si="7"/>
        <v>#DIV/0!</v>
      </c>
      <c r="D109" s="152" t="e">
        <f t="shared" si="8"/>
        <v>#DIV/0!</v>
      </c>
      <c r="E109" s="312" t="e">
        <f t="shared" si="9"/>
        <v>#DIV/0!</v>
      </c>
      <c r="F109" s="289"/>
      <c r="G109" s="290"/>
    </row>
    <row r="110" spans="1:7" ht="15" x14ac:dyDescent="0.25">
      <c r="A110" s="3">
        <f t="shared" si="5"/>
        <v>100</v>
      </c>
      <c r="B110" s="288" t="str">
        <f t="shared" si="6"/>
        <v/>
      </c>
      <c r="C110" s="309" t="e">
        <f t="shared" si="7"/>
        <v>#DIV/0!</v>
      </c>
      <c r="D110" s="152" t="e">
        <f t="shared" si="8"/>
        <v>#DIV/0!</v>
      </c>
      <c r="E110" s="312" t="e">
        <f t="shared" si="9"/>
        <v>#DIV/0!</v>
      </c>
      <c r="F110" s="289"/>
      <c r="G110" s="290"/>
    </row>
    <row r="111" spans="1:7" ht="15" x14ac:dyDescent="0.25">
      <c r="A111" s="3">
        <f t="shared" si="5"/>
        <v>101</v>
      </c>
      <c r="B111" s="288" t="str">
        <f t="shared" si="6"/>
        <v/>
      </c>
      <c r="C111" s="309" t="e">
        <f t="shared" si="7"/>
        <v>#DIV/0!</v>
      </c>
      <c r="D111" s="152" t="e">
        <f t="shared" si="8"/>
        <v>#DIV/0!</v>
      </c>
      <c r="E111" s="312" t="e">
        <f t="shared" si="9"/>
        <v>#DIV/0!</v>
      </c>
      <c r="F111" s="289"/>
      <c r="G111" s="290"/>
    </row>
    <row r="112" spans="1:7" ht="15" x14ac:dyDescent="0.25">
      <c r="A112" s="3">
        <f t="shared" si="5"/>
        <v>102</v>
      </c>
      <c r="B112" s="288" t="str">
        <f t="shared" si="6"/>
        <v/>
      </c>
      <c r="C112" s="309" t="e">
        <f t="shared" si="7"/>
        <v>#DIV/0!</v>
      </c>
      <c r="D112" s="152" t="e">
        <f t="shared" si="8"/>
        <v>#DIV/0!</v>
      </c>
      <c r="E112" s="312" t="e">
        <f t="shared" si="9"/>
        <v>#DIV/0!</v>
      </c>
      <c r="F112" s="289"/>
      <c r="G112" s="290"/>
    </row>
    <row r="113" spans="1:7" ht="15" x14ac:dyDescent="0.25">
      <c r="A113" s="3">
        <f t="shared" si="5"/>
        <v>103</v>
      </c>
      <c r="B113" s="288" t="str">
        <f t="shared" si="6"/>
        <v/>
      </c>
      <c r="C113" s="309" t="e">
        <f t="shared" si="7"/>
        <v>#DIV/0!</v>
      </c>
      <c r="D113" s="152" t="e">
        <f t="shared" si="8"/>
        <v>#DIV/0!</v>
      </c>
      <c r="E113" s="312" t="e">
        <f t="shared" si="9"/>
        <v>#DIV/0!</v>
      </c>
      <c r="F113" s="289"/>
      <c r="G113" s="290"/>
    </row>
    <row r="114" spans="1:7" ht="15" x14ac:dyDescent="0.25">
      <c r="A114" s="3">
        <f t="shared" si="5"/>
        <v>104</v>
      </c>
      <c r="B114" s="288" t="str">
        <f t="shared" si="6"/>
        <v/>
      </c>
      <c r="C114" s="309" t="e">
        <f t="shared" si="7"/>
        <v>#DIV/0!</v>
      </c>
      <c r="D114" s="152" t="e">
        <f t="shared" si="8"/>
        <v>#DIV/0!</v>
      </c>
      <c r="E114" s="312" t="e">
        <f t="shared" si="9"/>
        <v>#DIV/0!</v>
      </c>
      <c r="F114" s="289"/>
      <c r="G114" s="290"/>
    </row>
    <row r="115" spans="1:7" ht="15" x14ac:dyDescent="0.25">
      <c r="A115" s="3">
        <f t="shared" si="5"/>
        <v>105</v>
      </c>
      <c r="B115" s="288" t="str">
        <f t="shared" si="6"/>
        <v/>
      </c>
      <c r="C115" s="309" t="e">
        <f t="shared" si="7"/>
        <v>#DIV/0!</v>
      </c>
      <c r="D115" s="152" t="e">
        <f t="shared" si="8"/>
        <v>#DIV/0!</v>
      </c>
      <c r="E115" s="312" t="e">
        <f t="shared" si="9"/>
        <v>#DIV/0!</v>
      </c>
      <c r="F115" s="289"/>
      <c r="G115" s="290"/>
    </row>
    <row r="116" spans="1:7" ht="15" x14ac:dyDescent="0.25">
      <c r="A116" s="3">
        <f t="shared" si="5"/>
        <v>106</v>
      </c>
      <c r="B116" s="288" t="str">
        <f t="shared" si="6"/>
        <v/>
      </c>
      <c r="C116" s="309" t="e">
        <f t="shared" si="7"/>
        <v>#DIV/0!</v>
      </c>
      <c r="D116" s="152" t="e">
        <f t="shared" si="8"/>
        <v>#DIV/0!</v>
      </c>
      <c r="E116" s="312" t="e">
        <f t="shared" si="9"/>
        <v>#DIV/0!</v>
      </c>
      <c r="F116" s="289"/>
      <c r="G116" s="290"/>
    </row>
    <row r="117" spans="1:7" ht="15" x14ac:dyDescent="0.25">
      <c r="A117" s="3">
        <f t="shared" si="5"/>
        <v>107</v>
      </c>
      <c r="B117" s="288" t="str">
        <f t="shared" si="6"/>
        <v/>
      </c>
      <c r="C117" s="309" t="e">
        <f t="shared" si="7"/>
        <v>#DIV/0!</v>
      </c>
      <c r="D117" s="152" t="e">
        <f t="shared" si="8"/>
        <v>#DIV/0!</v>
      </c>
      <c r="E117" s="312" t="e">
        <f t="shared" si="9"/>
        <v>#DIV/0!</v>
      </c>
      <c r="F117" s="289"/>
      <c r="G117" s="290"/>
    </row>
    <row r="118" spans="1:7" ht="15" x14ac:dyDescent="0.25">
      <c r="A118" s="3">
        <f t="shared" si="5"/>
        <v>108</v>
      </c>
      <c r="B118" s="288" t="str">
        <f t="shared" si="6"/>
        <v/>
      </c>
      <c r="C118" s="309" t="e">
        <f t="shared" si="7"/>
        <v>#DIV/0!</v>
      </c>
      <c r="D118" s="152" t="e">
        <f t="shared" si="8"/>
        <v>#DIV/0!</v>
      </c>
      <c r="E118" s="312" t="e">
        <f t="shared" si="9"/>
        <v>#DIV/0!</v>
      </c>
      <c r="F118" s="289"/>
      <c r="G118" s="290"/>
    </row>
    <row r="119" spans="1:7" ht="15" x14ac:dyDescent="0.25">
      <c r="A119" s="3">
        <f t="shared" si="5"/>
        <v>109</v>
      </c>
      <c r="B119" s="288" t="str">
        <f t="shared" si="6"/>
        <v/>
      </c>
      <c r="C119" s="309" t="e">
        <f t="shared" si="7"/>
        <v>#DIV/0!</v>
      </c>
      <c r="D119" s="152" t="e">
        <f t="shared" si="8"/>
        <v>#DIV/0!</v>
      </c>
      <c r="E119" s="312" t="e">
        <f t="shared" si="9"/>
        <v>#DIV/0!</v>
      </c>
      <c r="F119" s="289"/>
      <c r="G119" s="290"/>
    </row>
    <row r="120" spans="1:7" ht="15" x14ac:dyDescent="0.25">
      <c r="A120" s="3">
        <f t="shared" si="5"/>
        <v>110</v>
      </c>
      <c r="B120" s="288" t="str">
        <f t="shared" si="6"/>
        <v/>
      </c>
      <c r="C120" s="309" t="e">
        <f t="shared" si="7"/>
        <v>#DIV/0!</v>
      </c>
      <c r="D120" s="152" t="e">
        <f t="shared" si="8"/>
        <v>#DIV/0!</v>
      </c>
      <c r="E120" s="312" t="e">
        <f t="shared" si="9"/>
        <v>#DIV/0!</v>
      </c>
      <c r="F120" s="289"/>
      <c r="G120" s="290"/>
    </row>
    <row r="121" spans="1:7" ht="15" x14ac:dyDescent="0.25">
      <c r="A121" s="3">
        <f t="shared" si="5"/>
        <v>111</v>
      </c>
      <c r="B121" s="288" t="str">
        <f t="shared" si="6"/>
        <v/>
      </c>
      <c r="C121" s="309" t="e">
        <f t="shared" si="7"/>
        <v>#DIV/0!</v>
      </c>
      <c r="D121" s="152" t="e">
        <f t="shared" si="8"/>
        <v>#DIV/0!</v>
      </c>
      <c r="E121" s="312" t="e">
        <f t="shared" si="9"/>
        <v>#DIV/0!</v>
      </c>
      <c r="F121" s="289"/>
      <c r="G121" s="290"/>
    </row>
    <row r="122" spans="1:7" ht="15" x14ac:dyDescent="0.25">
      <c r="A122" s="3">
        <f t="shared" si="5"/>
        <v>112</v>
      </c>
      <c r="B122" s="288" t="str">
        <f t="shared" si="6"/>
        <v/>
      </c>
      <c r="C122" s="309" t="e">
        <f t="shared" si="7"/>
        <v>#DIV/0!</v>
      </c>
      <c r="D122" s="152" t="e">
        <f t="shared" si="8"/>
        <v>#DIV/0!</v>
      </c>
      <c r="E122" s="312" t="e">
        <f t="shared" si="9"/>
        <v>#DIV/0!</v>
      </c>
      <c r="F122" s="289"/>
      <c r="G122" s="290"/>
    </row>
    <row r="123" spans="1:7" ht="15" x14ac:dyDescent="0.25">
      <c r="A123" s="3">
        <f t="shared" si="5"/>
        <v>113</v>
      </c>
      <c r="B123" s="288" t="str">
        <f t="shared" si="6"/>
        <v/>
      </c>
      <c r="C123" s="309" t="e">
        <f t="shared" si="7"/>
        <v>#DIV/0!</v>
      </c>
      <c r="D123" s="152" t="e">
        <f t="shared" si="8"/>
        <v>#DIV/0!</v>
      </c>
      <c r="E123" s="312" t="e">
        <f t="shared" si="9"/>
        <v>#DIV/0!</v>
      </c>
      <c r="F123" s="289"/>
      <c r="G123" s="290"/>
    </row>
    <row r="124" spans="1:7" ht="15" x14ac:dyDescent="0.25">
      <c r="A124" s="3">
        <f t="shared" si="5"/>
        <v>114</v>
      </c>
      <c r="B124" s="288" t="str">
        <f t="shared" si="6"/>
        <v/>
      </c>
      <c r="C124" s="309" t="e">
        <f t="shared" si="7"/>
        <v>#DIV/0!</v>
      </c>
      <c r="D124" s="152" t="e">
        <f t="shared" si="8"/>
        <v>#DIV/0!</v>
      </c>
      <c r="E124" s="312" t="e">
        <f t="shared" si="9"/>
        <v>#DIV/0!</v>
      </c>
      <c r="F124" s="289"/>
      <c r="G124" s="290"/>
    </row>
    <row r="125" spans="1:7" ht="15" x14ac:dyDescent="0.25">
      <c r="A125" s="3">
        <f t="shared" si="5"/>
        <v>115</v>
      </c>
      <c r="B125" s="288" t="str">
        <f t="shared" si="6"/>
        <v/>
      </c>
      <c r="C125" s="309" t="e">
        <f t="shared" si="7"/>
        <v>#DIV/0!</v>
      </c>
      <c r="D125" s="152" t="e">
        <f t="shared" si="8"/>
        <v>#DIV/0!</v>
      </c>
      <c r="E125" s="312" t="e">
        <f t="shared" si="9"/>
        <v>#DIV/0!</v>
      </c>
      <c r="F125" s="289"/>
      <c r="G125" s="290"/>
    </row>
    <row r="126" spans="1:7" ht="15" x14ac:dyDescent="0.25">
      <c r="A126" s="3">
        <f t="shared" si="5"/>
        <v>116</v>
      </c>
      <c r="B126" s="288" t="str">
        <f t="shared" si="6"/>
        <v/>
      </c>
      <c r="C126" s="309" t="e">
        <f t="shared" si="7"/>
        <v>#DIV/0!</v>
      </c>
      <c r="D126" s="152" t="e">
        <f t="shared" si="8"/>
        <v>#DIV/0!</v>
      </c>
      <c r="E126" s="312" t="e">
        <f t="shared" si="9"/>
        <v>#DIV/0!</v>
      </c>
      <c r="F126" s="289"/>
      <c r="G126" s="290"/>
    </row>
    <row r="127" spans="1:7" ht="15" x14ac:dyDescent="0.25">
      <c r="A127" s="3">
        <f t="shared" si="5"/>
        <v>117</v>
      </c>
      <c r="B127" s="288" t="str">
        <f t="shared" si="6"/>
        <v/>
      </c>
      <c r="C127" s="309" t="e">
        <f t="shared" si="7"/>
        <v>#DIV/0!</v>
      </c>
      <c r="D127" s="152" t="e">
        <f t="shared" si="8"/>
        <v>#DIV/0!</v>
      </c>
      <c r="E127" s="312" t="e">
        <f t="shared" si="9"/>
        <v>#DIV/0!</v>
      </c>
      <c r="F127" s="289"/>
      <c r="G127" s="290"/>
    </row>
    <row r="128" spans="1:7" ht="15" x14ac:dyDescent="0.25">
      <c r="A128" s="3">
        <f t="shared" si="5"/>
        <v>118</v>
      </c>
      <c r="B128" s="288" t="str">
        <f t="shared" si="6"/>
        <v/>
      </c>
      <c r="C128" s="309" t="e">
        <f t="shared" si="7"/>
        <v>#DIV/0!</v>
      </c>
      <c r="D128" s="152" t="e">
        <f t="shared" si="8"/>
        <v>#DIV/0!</v>
      </c>
      <c r="E128" s="312" t="e">
        <f t="shared" si="9"/>
        <v>#DIV/0!</v>
      </c>
      <c r="F128" s="289"/>
      <c r="G128" s="290"/>
    </row>
    <row r="129" spans="1:7" ht="15" x14ac:dyDescent="0.25">
      <c r="A129" s="3">
        <f t="shared" si="5"/>
        <v>119</v>
      </c>
      <c r="B129" s="288" t="str">
        <f t="shared" si="6"/>
        <v/>
      </c>
      <c r="C129" s="309" t="e">
        <f t="shared" si="7"/>
        <v>#DIV/0!</v>
      </c>
      <c r="D129" s="152" t="e">
        <f t="shared" si="8"/>
        <v>#DIV/0!</v>
      </c>
      <c r="E129" s="312" t="e">
        <f t="shared" si="9"/>
        <v>#DIV/0!</v>
      </c>
      <c r="F129" s="289"/>
      <c r="G129" s="290"/>
    </row>
    <row r="130" spans="1:7" ht="15" x14ac:dyDescent="0.25">
      <c r="A130" s="3">
        <f t="shared" si="5"/>
        <v>120</v>
      </c>
      <c r="B130" s="288" t="str">
        <f t="shared" si="6"/>
        <v/>
      </c>
      <c r="C130" s="309" t="e">
        <f t="shared" si="7"/>
        <v>#DIV/0!</v>
      </c>
      <c r="D130" s="152" t="e">
        <f t="shared" si="8"/>
        <v>#DIV/0!</v>
      </c>
      <c r="E130" s="312" t="e">
        <f t="shared" si="9"/>
        <v>#DIV/0!</v>
      </c>
      <c r="F130" s="289"/>
      <c r="G130" s="290"/>
    </row>
    <row r="131" spans="1:7" ht="15" x14ac:dyDescent="0.25">
      <c r="A131" s="3">
        <f t="shared" si="5"/>
        <v>121</v>
      </c>
      <c r="B131" s="288" t="str">
        <f t="shared" si="6"/>
        <v/>
      </c>
      <c r="C131" s="309" t="e">
        <f t="shared" si="7"/>
        <v>#DIV/0!</v>
      </c>
      <c r="D131" s="152" t="e">
        <f t="shared" si="8"/>
        <v>#DIV/0!</v>
      </c>
      <c r="E131" s="312" t="e">
        <f t="shared" si="9"/>
        <v>#DIV/0!</v>
      </c>
      <c r="F131" s="289"/>
      <c r="G131" s="290"/>
    </row>
    <row r="132" spans="1:7" ht="15" x14ac:dyDescent="0.25">
      <c r="A132" s="3">
        <f t="shared" si="5"/>
        <v>122</v>
      </c>
      <c r="B132" s="288" t="str">
        <f t="shared" si="6"/>
        <v/>
      </c>
      <c r="C132" s="309" t="e">
        <f t="shared" si="7"/>
        <v>#DIV/0!</v>
      </c>
      <c r="D132" s="152" t="e">
        <f t="shared" si="8"/>
        <v>#DIV/0!</v>
      </c>
      <c r="E132" s="312" t="e">
        <f t="shared" si="9"/>
        <v>#DIV/0!</v>
      </c>
      <c r="F132" s="289"/>
      <c r="G132" s="290"/>
    </row>
    <row r="133" spans="1:7" ht="15" x14ac:dyDescent="0.25">
      <c r="A133" s="3">
        <f t="shared" si="5"/>
        <v>123</v>
      </c>
      <c r="B133" s="288" t="str">
        <f t="shared" si="6"/>
        <v/>
      </c>
      <c r="C133" s="309" t="e">
        <f t="shared" si="7"/>
        <v>#DIV/0!</v>
      </c>
      <c r="D133" s="152" t="e">
        <f t="shared" si="8"/>
        <v>#DIV/0!</v>
      </c>
      <c r="E133" s="312" t="e">
        <f t="shared" si="9"/>
        <v>#DIV/0!</v>
      </c>
      <c r="F133" s="289"/>
      <c r="G133" s="290"/>
    </row>
    <row r="134" spans="1:7" ht="15" x14ac:dyDescent="0.25">
      <c r="A134" s="3">
        <f t="shared" si="5"/>
        <v>124</v>
      </c>
      <c r="B134" s="288" t="str">
        <f t="shared" si="6"/>
        <v/>
      </c>
      <c r="C134" s="309" t="e">
        <f t="shared" si="7"/>
        <v>#DIV/0!</v>
      </c>
      <c r="D134" s="152" t="e">
        <f t="shared" si="8"/>
        <v>#DIV/0!</v>
      </c>
      <c r="E134" s="312" t="e">
        <f t="shared" si="9"/>
        <v>#DIV/0!</v>
      </c>
      <c r="F134" s="289"/>
      <c r="G134" s="290"/>
    </row>
    <row r="135" spans="1:7" ht="15" x14ac:dyDescent="0.25">
      <c r="A135" s="3">
        <f t="shared" si="5"/>
        <v>125</v>
      </c>
      <c r="B135" s="288" t="str">
        <f t="shared" si="6"/>
        <v/>
      </c>
      <c r="C135" s="309" t="e">
        <f t="shared" si="7"/>
        <v>#DIV/0!</v>
      </c>
      <c r="D135" s="152" t="e">
        <f t="shared" si="8"/>
        <v>#DIV/0!</v>
      </c>
      <c r="E135" s="312" t="e">
        <f t="shared" si="9"/>
        <v>#DIV/0!</v>
      </c>
      <c r="F135" s="289"/>
      <c r="G135" s="290"/>
    </row>
    <row r="136" spans="1:7" ht="15" x14ac:dyDescent="0.25">
      <c r="A136" s="3">
        <f t="shared" si="5"/>
        <v>126</v>
      </c>
      <c r="B136" s="288" t="str">
        <f t="shared" si="6"/>
        <v/>
      </c>
      <c r="C136" s="309" t="e">
        <f t="shared" si="7"/>
        <v>#DIV/0!</v>
      </c>
      <c r="D136" s="152" t="e">
        <f t="shared" si="8"/>
        <v>#DIV/0!</v>
      </c>
      <c r="E136" s="312" t="e">
        <f t="shared" si="9"/>
        <v>#DIV/0!</v>
      </c>
      <c r="F136" s="289"/>
      <c r="G136" s="290"/>
    </row>
    <row r="137" spans="1:7" ht="15" x14ac:dyDescent="0.25">
      <c r="A137" s="3">
        <f t="shared" si="5"/>
        <v>127</v>
      </c>
      <c r="B137" s="288" t="str">
        <f t="shared" si="6"/>
        <v/>
      </c>
      <c r="C137" s="309" t="e">
        <f t="shared" si="7"/>
        <v>#DIV/0!</v>
      </c>
      <c r="D137" s="152" t="e">
        <f t="shared" si="8"/>
        <v>#DIV/0!</v>
      </c>
      <c r="E137" s="312" t="e">
        <f t="shared" si="9"/>
        <v>#DIV/0!</v>
      </c>
      <c r="F137" s="289"/>
      <c r="G137" s="290"/>
    </row>
    <row r="138" spans="1:7" ht="15" x14ac:dyDescent="0.25">
      <c r="A138" s="3">
        <f t="shared" si="5"/>
        <v>128</v>
      </c>
      <c r="B138" s="288" t="str">
        <f t="shared" si="6"/>
        <v/>
      </c>
      <c r="C138" s="309" t="e">
        <f t="shared" si="7"/>
        <v>#DIV/0!</v>
      </c>
      <c r="D138" s="152" t="e">
        <f t="shared" si="8"/>
        <v>#DIV/0!</v>
      </c>
      <c r="E138" s="312" t="e">
        <f t="shared" si="9"/>
        <v>#DIV/0!</v>
      </c>
      <c r="F138" s="289"/>
      <c r="G138" s="290"/>
    </row>
    <row r="139" spans="1:7" ht="15" x14ac:dyDescent="0.25">
      <c r="A139" s="3">
        <f t="shared" ref="A139:A202" si="10">A138+1</f>
        <v>129</v>
      </c>
      <c r="B139" s="288" t="str">
        <f t="shared" si="6"/>
        <v/>
      </c>
      <c r="C139" s="309" t="e">
        <f t="shared" si="7"/>
        <v>#DIV/0!</v>
      </c>
      <c r="D139" s="152" t="e">
        <f t="shared" si="8"/>
        <v>#DIV/0!</v>
      </c>
      <c r="E139" s="312" t="e">
        <f t="shared" si="9"/>
        <v>#DIV/0!</v>
      </c>
      <c r="F139" s="289"/>
      <c r="G139" s="290"/>
    </row>
    <row r="140" spans="1:7" ht="15" x14ac:dyDescent="0.25">
      <c r="A140" s="3">
        <f t="shared" si="10"/>
        <v>130</v>
      </c>
      <c r="B140" s="288" t="str">
        <f t="shared" ref="B140:B203" si="11">IF(A140&lt;($C$9+1),B139+(365/C$7),"")</f>
        <v/>
      </c>
      <c r="C140" s="309" t="e">
        <f t="shared" ref="C140:C203" si="12">IF(($E139&gt;$D$8),$D$8,($E139+($E139*$F$6)/12))</f>
        <v>#DIV/0!</v>
      </c>
      <c r="D140" s="152" t="e">
        <f t="shared" ref="D140:D203" si="13">IF(($E139&gt;0),$D139-1,0)</f>
        <v>#DIV/0!</v>
      </c>
      <c r="E140" s="312" t="e">
        <f t="shared" ref="E140:E203" si="14">$E139+($E139*($F$6/$C$7))-$C140</f>
        <v>#DIV/0!</v>
      </c>
      <c r="F140" s="289"/>
      <c r="G140" s="290"/>
    </row>
    <row r="141" spans="1:7" ht="15" x14ac:dyDescent="0.25">
      <c r="A141" s="3">
        <f t="shared" si="10"/>
        <v>131</v>
      </c>
      <c r="B141" s="288" t="str">
        <f t="shared" si="11"/>
        <v/>
      </c>
      <c r="C141" s="309" t="e">
        <f t="shared" si="12"/>
        <v>#DIV/0!</v>
      </c>
      <c r="D141" s="152" t="e">
        <f t="shared" si="13"/>
        <v>#DIV/0!</v>
      </c>
      <c r="E141" s="312" t="e">
        <f t="shared" si="14"/>
        <v>#DIV/0!</v>
      </c>
      <c r="F141" s="289"/>
      <c r="G141" s="290"/>
    </row>
    <row r="142" spans="1:7" ht="15" x14ac:dyDescent="0.25">
      <c r="A142" s="3">
        <f t="shared" si="10"/>
        <v>132</v>
      </c>
      <c r="B142" s="288" t="str">
        <f t="shared" si="11"/>
        <v/>
      </c>
      <c r="C142" s="309" t="e">
        <f t="shared" si="12"/>
        <v>#DIV/0!</v>
      </c>
      <c r="D142" s="152" t="e">
        <f t="shared" si="13"/>
        <v>#DIV/0!</v>
      </c>
      <c r="E142" s="312" t="e">
        <f t="shared" si="14"/>
        <v>#DIV/0!</v>
      </c>
      <c r="F142" s="289"/>
      <c r="G142" s="290"/>
    </row>
    <row r="143" spans="1:7" ht="15" x14ac:dyDescent="0.25">
      <c r="A143" s="3">
        <f t="shared" si="10"/>
        <v>133</v>
      </c>
      <c r="B143" s="288" t="str">
        <f t="shared" si="11"/>
        <v/>
      </c>
      <c r="C143" s="309" t="e">
        <f t="shared" si="12"/>
        <v>#DIV/0!</v>
      </c>
      <c r="D143" s="152" t="e">
        <f t="shared" si="13"/>
        <v>#DIV/0!</v>
      </c>
      <c r="E143" s="312" t="e">
        <f t="shared" si="14"/>
        <v>#DIV/0!</v>
      </c>
      <c r="F143" s="289"/>
      <c r="G143" s="290"/>
    </row>
    <row r="144" spans="1:7" ht="15" x14ac:dyDescent="0.25">
      <c r="A144" s="3">
        <f t="shared" si="10"/>
        <v>134</v>
      </c>
      <c r="B144" s="288" t="str">
        <f t="shared" si="11"/>
        <v/>
      </c>
      <c r="C144" s="309" t="e">
        <f t="shared" si="12"/>
        <v>#DIV/0!</v>
      </c>
      <c r="D144" s="152" t="e">
        <f t="shared" si="13"/>
        <v>#DIV/0!</v>
      </c>
      <c r="E144" s="312" t="e">
        <f t="shared" si="14"/>
        <v>#DIV/0!</v>
      </c>
      <c r="F144" s="289"/>
      <c r="G144" s="290"/>
    </row>
    <row r="145" spans="1:7" ht="15" x14ac:dyDescent="0.25">
      <c r="A145" s="3">
        <f t="shared" si="10"/>
        <v>135</v>
      </c>
      <c r="B145" s="288" t="str">
        <f t="shared" si="11"/>
        <v/>
      </c>
      <c r="C145" s="309" t="e">
        <f t="shared" si="12"/>
        <v>#DIV/0!</v>
      </c>
      <c r="D145" s="152" t="e">
        <f t="shared" si="13"/>
        <v>#DIV/0!</v>
      </c>
      <c r="E145" s="312" t="e">
        <f t="shared" si="14"/>
        <v>#DIV/0!</v>
      </c>
      <c r="F145" s="289"/>
      <c r="G145" s="290"/>
    </row>
    <row r="146" spans="1:7" ht="15" x14ac:dyDescent="0.25">
      <c r="A146" s="3">
        <f t="shared" si="10"/>
        <v>136</v>
      </c>
      <c r="B146" s="288" t="str">
        <f t="shared" si="11"/>
        <v/>
      </c>
      <c r="C146" s="309" t="e">
        <f t="shared" si="12"/>
        <v>#DIV/0!</v>
      </c>
      <c r="D146" s="152" t="e">
        <f t="shared" si="13"/>
        <v>#DIV/0!</v>
      </c>
      <c r="E146" s="312" t="e">
        <f t="shared" si="14"/>
        <v>#DIV/0!</v>
      </c>
      <c r="F146" s="289"/>
      <c r="G146" s="290"/>
    </row>
    <row r="147" spans="1:7" ht="15" x14ac:dyDescent="0.25">
      <c r="A147" s="3">
        <f t="shared" si="10"/>
        <v>137</v>
      </c>
      <c r="B147" s="288" t="str">
        <f t="shared" si="11"/>
        <v/>
      </c>
      <c r="C147" s="309" t="e">
        <f t="shared" si="12"/>
        <v>#DIV/0!</v>
      </c>
      <c r="D147" s="152" t="e">
        <f t="shared" si="13"/>
        <v>#DIV/0!</v>
      </c>
      <c r="E147" s="312" t="e">
        <f t="shared" si="14"/>
        <v>#DIV/0!</v>
      </c>
      <c r="F147" s="289"/>
      <c r="G147" s="290"/>
    </row>
    <row r="148" spans="1:7" ht="15" x14ac:dyDescent="0.25">
      <c r="A148" s="3">
        <f t="shared" si="10"/>
        <v>138</v>
      </c>
      <c r="B148" s="288" t="str">
        <f t="shared" si="11"/>
        <v/>
      </c>
      <c r="C148" s="309" t="e">
        <f t="shared" si="12"/>
        <v>#DIV/0!</v>
      </c>
      <c r="D148" s="152" t="e">
        <f t="shared" si="13"/>
        <v>#DIV/0!</v>
      </c>
      <c r="E148" s="312" t="e">
        <f t="shared" si="14"/>
        <v>#DIV/0!</v>
      </c>
      <c r="F148" s="289"/>
      <c r="G148" s="290"/>
    </row>
    <row r="149" spans="1:7" ht="15" x14ac:dyDescent="0.25">
      <c r="A149" s="3">
        <f t="shared" si="10"/>
        <v>139</v>
      </c>
      <c r="B149" s="288" t="str">
        <f t="shared" si="11"/>
        <v/>
      </c>
      <c r="C149" s="309" t="e">
        <f t="shared" si="12"/>
        <v>#DIV/0!</v>
      </c>
      <c r="D149" s="152" t="e">
        <f t="shared" si="13"/>
        <v>#DIV/0!</v>
      </c>
      <c r="E149" s="312" t="e">
        <f t="shared" si="14"/>
        <v>#DIV/0!</v>
      </c>
      <c r="F149" s="289"/>
      <c r="G149" s="290"/>
    </row>
    <row r="150" spans="1:7" ht="15" x14ac:dyDescent="0.25">
      <c r="A150" s="3">
        <f t="shared" si="10"/>
        <v>140</v>
      </c>
      <c r="B150" s="288" t="str">
        <f t="shared" si="11"/>
        <v/>
      </c>
      <c r="C150" s="309" t="e">
        <f t="shared" si="12"/>
        <v>#DIV/0!</v>
      </c>
      <c r="D150" s="152" t="e">
        <f t="shared" si="13"/>
        <v>#DIV/0!</v>
      </c>
      <c r="E150" s="312" t="e">
        <f t="shared" si="14"/>
        <v>#DIV/0!</v>
      </c>
      <c r="F150" s="289"/>
      <c r="G150" s="290"/>
    </row>
    <row r="151" spans="1:7" ht="15" x14ac:dyDescent="0.25">
      <c r="A151" s="3">
        <f t="shared" si="10"/>
        <v>141</v>
      </c>
      <c r="B151" s="288" t="str">
        <f t="shared" si="11"/>
        <v/>
      </c>
      <c r="C151" s="309" t="e">
        <f t="shared" si="12"/>
        <v>#DIV/0!</v>
      </c>
      <c r="D151" s="152" t="e">
        <f t="shared" si="13"/>
        <v>#DIV/0!</v>
      </c>
      <c r="E151" s="312" t="e">
        <f t="shared" si="14"/>
        <v>#DIV/0!</v>
      </c>
      <c r="F151" s="289"/>
      <c r="G151" s="290"/>
    </row>
    <row r="152" spans="1:7" ht="15" x14ac:dyDescent="0.25">
      <c r="A152" s="3">
        <f t="shared" si="10"/>
        <v>142</v>
      </c>
      <c r="B152" s="288" t="str">
        <f t="shared" si="11"/>
        <v/>
      </c>
      <c r="C152" s="309" t="e">
        <f t="shared" si="12"/>
        <v>#DIV/0!</v>
      </c>
      <c r="D152" s="152" t="e">
        <f t="shared" si="13"/>
        <v>#DIV/0!</v>
      </c>
      <c r="E152" s="312" t="e">
        <f t="shared" si="14"/>
        <v>#DIV/0!</v>
      </c>
      <c r="F152" s="289"/>
      <c r="G152" s="290"/>
    </row>
    <row r="153" spans="1:7" ht="15" x14ac:dyDescent="0.25">
      <c r="A153" s="3">
        <f t="shared" si="10"/>
        <v>143</v>
      </c>
      <c r="B153" s="288" t="str">
        <f t="shared" si="11"/>
        <v/>
      </c>
      <c r="C153" s="309" t="e">
        <f t="shared" si="12"/>
        <v>#DIV/0!</v>
      </c>
      <c r="D153" s="152" t="e">
        <f t="shared" si="13"/>
        <v>#DIV/0!</v>
      </c>
      <c r="E153" s="312" t="e">
        <f t="shared" si="14"/>
        <v>#DIV/0!</v>
      </c>
      <c r="F153" s="289"/>
      <c r="G153" s="290"/>
    </row>
    <row r="154" spans="1:7" ht="15" x14ac:dyDescent="0.25">
      <c r="A154" s="3">
        <f t="shared" si="10"/>
        <v>144</v>
      </c>
      <c r="B154" s="288" t="str">
        <f t="shared" si="11"/>
        <v/>
      </c>
      <c r="C154" s="309" t="e">
        <f t="shared" si="12"/>
        <v>#DIV/0!</v>
      </c>
      <c r="D154" s="152" t="e">
        <f t="shared" si="13"/>
        <v>#DIV/0!</v>
      </c>
      <c r="E154" s="312" t="e">
        <f t="shared" si="14"/>
        <v>#DIV/0!</v>
      </c>
      <c r="F154" s="289"/>
      <c r="G154" s="290"/>
    </row>
    <row r="155" spans="1:7" ht="15" x14ac:dyDescent="0.25">
      <c r="A155" s="3">
        <f t="shared" si="10"/>
        <v>145</v>
      </c>
      <c r="B155" s="288" t="str">
        <f t="shared" si="11"/>
        <v/>
      </c>
      <c r="C155" s="309" t="e">
        <f t="shared" si="12"/>
        <v>#DIV/0!</v>
      </c>
      <c r="D155" s="152" t="e">
        <f t="shared" si="13"/>
        <v>#DIV/0!</v>
      </c>
      <c r="E155" s="312" t="e">
        <f t="shared" si="14"/>
        <v>#DIV/0!</v>
      </c>
      <c r="F155" s="289"/>
      <c r="G155" s="290"/>
    </row>
    <row r="156" spans="1:7" ht="15" x14ac:dyDescent="0.25">
      <c r="A156" s="3">
        <f t="shared" si="10"/>
        <v>146</v>
      </c>
      <c r="B156" s="288" t="str">
        <f t="shared" si="11"/>
        <v/>
      </c>
      <c r="C156" s="309" t="e">
        <f t="shared" si="12"/>
        <v>#DIV/0!</v>
      </c>
      <c r="D156" s="152" t="e">
        <f t="shared" si="13"/>
        <v>#DIV/0!</v>
      </c>
      <c r="E156" s="312" t="e">
        <f t="shared" si="14"/>
        <v>#DIV/0!</v>
      </c>
      <c r="F156" s="289"/>
      <c r="G156" s="290"/>
    </row>
    <row r="157" spans="1:7" ht="15" x14ac:dyDescent="0.25">
      <c r="A157" s="3">
        <f t="shared" si="10"/>
        <v>147</v>
      </c>
      <c r="B157" s="288" t="str">
        <f t="shared" si="11"/>
        <v/>
      </c>
      <c r="C157" s="309" t="e">
        <f t="shared" si="12"/>
        <v>#DIV/0!</v>
      </c>
      <c r="D157" s="152" t="e">
        <f t="shared" si="13"/>
        <v>#DIV/0!</v>
      </c>
      <c r="E157" s="312" t="e">
        <f t="shared" si="14"/>
        <v>#DIV/0!</v>
      </c>
      <c r="F157" s="289"/>
      <c r="G157" s="290"/>
    </row>
    <row r="158" spans="1:7" ht="15" x14ac:dyDescent="0.25">
      <c r="A158" s="3">
        <f t="shared" si="10"/>
        <v>148</v>
      </c>
      <c r="B158" s="288" t="str">
        <f t="shared" si="11"/>
        <v/>
      </c>
      <c r="C158" s="309" t="e">
        <f t="shared" si="12"/>
        <v>#DIV/0!</v>
      </c>
      <c r="D158" s="152" t="e">
        <f t="shared" si="13"/>
        <v>#DIV/0!</v>
      </c>
      <c r="E158" s="312" t="e">
        <f t="shared" si="14"/>
        <v>#DIV/0!</v>
      </c>
      <c r="F158" s="289"/>
      <c r="G158" s="290"/>
    </row>
    <row r="159" spans="1:7" ht="15" x14ac:dyDescent="0.25">
      <c r="A159" s="3">
        <f t="shared" si="10"/>
        <v>149</v>
      </c>
      <c r="B159" s="288" t="str">
        <f t="shared" si="11"/>
        <v/>
      </c>
      <c r="C159" s="309" t="e">
        <f t="shared" si="12"/>
        <v>#DIV/0!</v>
      </c>
      <c r="D159" s="152" t="e">
        <f t="shared" si="13"/>
        <v>#DIV/0!</v>
      </c>
      <c r="E159" s="312" t="e">
        <f t="shared" si="14"/>
        <v>#DIV/0!</v>
      </c>
      <c r="F159" s="289"/>
      <c r="G159" s="290"/>
    </row>
    <row r="160" spans="1:7" ht="15" x14ac:dyDescent="0.25">
      <c r="A160" s="3">
        <f t="shared" si="10"/>
        <v>150</v>
      </c>
      <c r="B160" s="288" t="str">
        <f t="shared" si="11"/>
        <v/>
      </c>
      <c r="C160" s="309" t="e">
        <f t="shared" si="12"/>
        <v>#DIV/0!</v>
      </c>
      <c r="D160" s="152" t="e">
        <f t="shared" si="13"/>
        <v>#DIV/0!</v>
      </c>
      <c r="E160" s="312" t="e">
        <f t="shared" si="14"/>
        <v>#DIV/0!</v>
      </c>
      <c r="F160" s="289"/>
      <c r="G160" s="290"/>
    </row>
    <row r="161" spans="1:7" ht="15" x14ac:dyDescent="0.25">
      <c r="A161" s="3">
        <f t="shared" si="10"/>
        <v>151</v>
      </c>
      <c r="B161" s="288" t="str">
        <f t="shared" si="11"/>
        <v/>
      </c>
      <c r="C161" s="309" t="e">
        <f t="shared" si="12"/>
        <v>#DIV/0!</v>
      </c>
      <c r="D161" s="152" t="e">
        <f t="shared" si="13"/>
        <v>#DIV/0!</v>
      </c>
      <c r="E161" s="312" t="e">
        <f t="shared" si="14"/>
        <v>#DIV/0!</v>
      </c>
      <c r="F161" s="289"/>
      <c r="G161" s="290"/>
    </row>
    <row r="162" spans="1:7" ht="15" x14ac:dyDescent="0.25">
      <c r="A162" s="3">
        <f t="shared" si="10"/>
        <v>152</v>
      </c>
      <c r="B162" s="288" t="str">
        <f t="shared" si="11"/>
        <v/>
      </c>
      <c r="C162" s="309" t="e">
        <f t="shared" si="12"/>
        <v>#DIV/0!</v>
      </c>
      <c r="D162" s="152" t="e">
        <f t="shared" si="13"/>
        <v>#DIV/0!</v>
      </c>
      <c r="E162" s="312" t="e">
        <f t="shared" si="14"/>
        <v>#DIV/0!</v>
      </c>
      <c r="F162" s="289"/>
      <c r="G162" s="290"/>
    </row>
    <row r="163" spans="1:7" ht="15" x14ac:dyDescent="0.25">
      <c r="A163" s="3">
        <f t="shared" si="10"/>
        <v>153</v>
      </c>
      <c r="B163" s="288" t="str">
        <f t="shared" si="11"/>
        <v/>
      </c>
      <c r="C163" s="309" t="e">
        <f t="shared" si="12"/>
        <v>#DIV/0!</v>
      </c>
      <c r="D163" s="152" t="e">
        <f t="shared" si="13"/>
        <v>#DIV/0!</v>
      </c>
      <c r="E163" s="312" t="e">
        <f t="shared" si="14"/>
        <v>#DIV/0!</v>
      </c>
      <c r="F163" s="289"/>
      <c r="G163" s="290"/>
    </row>
    <row r="164" spans="1:7" ht="15" x14ac:dyDescent="0.25">
      <c r="A164" s="3">
        <f t="shared" si="10"/>
        <v>154</v>
      </c>
      <c r="B164" s="288" t="str">
        <f t="shared" si="11"/>
        <v/>
      </c>
      <c r="C164" s="309" t="e">
        <f t="shared" si="12"/>
        <v>#DIV/0!</v>
      </c>
      <c r="D164" s="152" t="e">
        <f t="shared" si="13"/>
        <v>#DIV/0!</v>
      </c>
      <c r="E164" s="312" t="e">
        <f t="shared" si="14"/>
        <v>#DIV/0!</v>
      </c>
      <c r="F164" s="289"/>
      <c r="G164" s="290"/>
    </row>
    <row r="165" spans="1:7" ht="15" x14ac:dyDescent="0.25">
      <c r="A165" s="3">
        <f t="shared" si="10"/>
        <v>155</v>
      </c>
      <c r="B165" s="288" t="str">
        <f t="shared" si="11"/>
        <v/>
      </c>
      <c r="C165" s="309" t="e">
        <f t="shared" si="12"/>
        <v>#DIV/0!</v>
      </c>
      <c r="D165" s="152" t="e">
        <f t="shared" si="13"/>
        <v>#DIV/0!</v>
      </c>
      <c r="E165" s="312" t="e">
        <f t="shared" si="14"/>
        <v>#DIV/0!</v>
      </c>
      <c r="F165" s="289"/>
      <c r="G165" s="290"/>
    </row>
    <row r="166" spans="1:7" ht="15" x14ac:dyDescent="0.25">
      <c r="A166" s="3">
        <f t="shared" si="10"/>
        <v>156</v>
      </c>
      <c r="B166" s="288" t="str">
        <f t="shared" si="11"/>
        <v/>
      </c>
      <c r="C166" s="309" t="e">
        <f t="shared" si="12"/>
        <v>#DIV/0!</v>
      </c>
      <c r="D166" s="152" t="e">
        <f t="shared" si="13"/>
        <v>#DIV/0!</v>
      </c>
      <c r="E166" s="312" t="e">
        <f t="shared" si="14"/>
        <v>#DIV/0!</v>
      </c>
      <c r="F166" s="289"/>
      <c r="G166" s="290"/>
    </row>
    <row r="167" spans="1:7" ht="15" x14ac:dyDescent="0.25">
      <c r="A167" s="3">
        <f t="shared" si="10"/>
        <v>157</v>
      </c>
      <c r="B167" s="288" t="str">
        <f t="shared" si="11"/>
        <v/>
      </c>
      <c r="C167" s="309" t="e">
        <f t="shared" si="12"/>
        <v>#DIV/0!</v>
      </c>
      <c r="D167" s="152" t="e">
        <f t="shared" si="13"/>
        <v>#DIV/0!</v>
      </c>
      <c r="E167" s="312" t="e">
        <f t="shared" si="14"/>
        <v>#DIV/0!</v>
      </c>
      <c r="F167" s="289"/>
      <c r="G167" s="290"/>
    </row>
    <row r="168" spans="1:7" ht="15" x14ac:dyDescent="0.25">
      <c r="A168" s="3">
        <f t="shared" si="10"/>
        <v>158</v>
      </c>
      <c r="B168" s="288" t="str">
        <f t="shared" si="11"/>
        <v/>
      </c>
      <c r="C168" s="309" t="e">
        <f t="shared" si="12"/>
        <v>#DIV/0!</v>
      </c>
      <c r="D168" s="152" t="e">
        <f t="shared" si="13"/>
        <v>#DIV/0!</v>
      </c>
      <c r="E168" s="312" t="e">
        <f t="shared" si="14"/>
        <v>#DIV/0!</v>
      </c>
      <c r="F168" s="289"/>
      <c r="G168" s="290"/>
    </row>
    <row r="169" spans="1:7" ht="15" x14ac:dyDescent="0.25">
      <c r="A169" s="3">
        <f t="shared" si="10"/>
        <v>159</v>
      </c>
      <c r="B169" s="288" t="str">
        <f t="shared" si="11"/>
        <v/>
      </c>
      <c r="C169" s="309" t="e">
        <f t="shared" si="12"/>
        <v>#DIV/0!</v>
      </c>
      <c r="D169" s="152" t="e">
        <f t="shared" si="13"/>
        <v>#DIV/0!</v>
      </c>
      <c r="E169" s="312" t="e">
        <f t="shared" si="14"/>
        <v>#DIV/0!</v>
      </c>
      <c r="F169" s="289"/>
      <c r="G169" s="290"/>
    </row>
    <row r="170" spans="1:7" ht="15" x14ac:dyDescent="0.25">
      <c r="A170" s="3">
        <f t="shared" si="10"/>
        <v>160</v>
      </c>
      <c r="B170" s="288" t="str">
        <f t="shared" si="11"/>
        <v/>
      </c>
      <c r="C170" s="309" t="e">
        <f t="shared" si="12"/>
        <v>#DIV/0!</v>
      </c>
      <c r="D170" s="152" t="e">
        <f t="shared" si="13"/>
        <v>#DIV/0!</v>
      </c>
      <c r="E170" s="312" t="e">
        <f t="shared" si="14"/>
        <v>#DIV/0!</v>
      </c>
      <c r="F170" s="289"/>
      <c r="G170" s="290"/>
    </row>
    <row r="171" spans="1:7" ht="15" x14ac:dyDescent="0.25">
      <c r="A171" s="3">
        <f t="shared" si="10"/>
        <v>161</v>
      </c>
      <c r="B171" s="288" t="str">
        <f t="shared" si="11"/>
        <v/>
      </c>
      <c r="C171" s="309" t="e">
        <f t="shared" si="12"/>
        <v>#DIV/0!</v>
      </c>
      <c r="D171" s="152" t="e">
        <f t="shared" si="13"/>
        <v>#DIV/0!</v>
      </c>
      <c r="E171" s="312" t="e">
        <f t="shared" si="14"/>
        <v>#DIV/0!</v>
      </c>
      <c r="F171" s="289"/>
      <c r="G171" s="290"/>
    </row>
    <row r="172" spans="1:7" ht="15" x14ac:dyDescent="0.25">
      <c r="A172" s="3">
        <f t="shared" si="10"/>
        <v>162</v>
      </c>
      <c r="B172" s="288" t="str">
        <f t="shared" si="11"/>
        <v/>
      </c>
      <c r="C172" s="309" t="e">
        <f t="shared" si="12"/>
        <v>#DIV/0!</v>
      </c>
      <c r="D172" s="152" t="e">
        <f t="shared" si="13"/>
        <v>#DIV/0!</v>
      </c>
      <c r="E172" s="312" t="e">
        <f t="shared" si="14"/>
        <v>#DIV/0!</v>
      </c>
      <c r="F172" s="289"/>
      <c r="G172" s="290"/>
    </row>
    <row r="173" spans="1:7" ht="15" x14ac:dyDescent="0.25">
      <c r="A173" s="3">
        <f t="shared" si="10"/>
        <v>163</v>
      </c>
      <c r="B173" s="288" t="str">
        <f t="shared" si="11"/>
        <v/>
      </c>
      <c r="C173" s="309" t="e">
        <f t="shared" si="12"/>
        <v>#DIV/0!</v>
      </c>
      <c r="D173" s="152" t="e">
        <f t="shared" si="13"/>
        <v>#DIV/0!</v>
      </c>
      <c r="E173" s="312" t="e">
        <f t="shared" si="14"/>
        <v>#DIV/0!</v>
      </c>
      <c r="F173" s="289"/>
      <c r="G173" s="290"/>
    </row>
    <row r="174" spans="1:7" ht="15" x14ac:dyDescent="0.25">
      <c r="A174" s="3">
        <f t="shared" si="10"/>
        <v>164</v>
      </c>
      <c r="B174" s="288" t="str">
        <f t="shared" si="11"/>
        <v/>
      </c>
      <c r="C174" s="309" t="e">
        <f t="shared" si="12"/>
        <v>#DIV/0!</v>
      </c>
      <c r="D174" s="152" t="e">
        <f t="shared" si="13"/>
        <v>#DIV/0!</v>
      </c>
      <c r="E174" s="312" t="e">
        <f t="shared" si="14"/>
        <v>#DIV/0!</v>
      </c>
      <c r="F174" s="289"/>
      <c r="G174" s="290"/>
    </row>
    <row r="175" spans="1:7" ht="15" x14ac:dyDescent="0.25">
      <c r="A175" s="3">
        <f t="shared" si="10"/>
        <v>165</v>
      </c>
      <c r="B175" s="288" t="str">
        <f t="shared" si="11"/>
        <v/>
      </c>
      <c r="C175" s="309" t="e">
        <f t="shared" si="12"/>
        <v>#DIV/0!</v>
      </c>
      <c r="D175" s="152" t="e">
        <f t="shared" si="13"/>
        <v>#DIV/0!</v>
      </c>
      <c r="E175" s="312" t="e">
        <f t="shared" si="14"/>
        <v>#DIV/0!</v>
      </c>
      <c r="F175" s="289"/>
      <c r="G175" s="290"/>
    </row>
    <row r="176" spans="1:7" ht="15" x14ac:dyDescent="0.25">
      <c r="A176" s="3">
        <f t="shared" si="10"/>
        <v>166</v>
      </c>
      <c r="B176" s="288" t="str">
        <f t="shared" si="11"/>
        <v/>
      </c>
      <c r="C176" s="309" t="e">
        <f t="shared" si="12"/>
        <v>#DIV/0!</v>
      </c>
      <c r="D176" s="152" t="e">
        <f t="shared" si="13"/>
        <v>#DIV/0!</v>
      </c>
      <c r="E176" s="312" t="e">
        <f t="shared" si="14"/>
        <v>#DIV/0!</v>
      </c>
      <c r="F176" s="289"/>
      <c r="G176" s="290"/>
    </row>
    <row r="177" spans="1:7" ht="15" x14ac:dyDescent="0.25">
      <c r="A177" s="3">
        <f t="shared" si="10"/>
        <v>167</v>
      </c>
      <c r="B177" s="288" t="str">
        <f t="shared" si="11"/>
        <v/>
      </c>
      <c r="C177" s="309" t="e">
        <f t="shared" si="12"/>
        <v>#DIV/0!</v>
      </c>
      <c r="D177" s="152" t="e">
        <f t="shared" si="13"/>
        <v>#DIV/0!</v>
      </c>
      <c r="E177" s="312" t="e">
        <f t="shared" si="14"/>
        <v>#DIV/0!</v>
      </c>
      <c r="F177" s="289"/>
      <c r="G177" s="290"/>
    </row>
    <row r="178" spans="1:7" ht="15" x14ac:dyDescent="0.25">
      <c r="A178" s="3">
        <f t="shared" si="10"/>
        <v>168</v>
      </c>
      <c r="B178" s="288" t="str">
        <f t="shared" si="11"/>
        <v/>
      </c>
      <c r="C178" s="309" t="e">
        <f t="shared" si="12"/>
        <v>#DIV/0!</v>
      </c>
      <c r="D178" s="152" t="e">
        <f t="shared" si="13"/>
        <v>#DIV/0!</v>
      </c>
      <c r="E178" s="312" t="e">
        <f t="shared" si="14"/>
        <v>#DIV/0!</v>
      </c>
      <c r="F178" s="289"/>
      <c r="G178" s="290"/>
    </row>
    <row r="179" spans="1:7" ht="15" x14ac:dyDescent="0.25">
      <c r="A179" s="3">
        <f t="shared" si="10"/>
        <v>169</v>
      </c>
      <c r="B179" s="288" t="str">
        <f t="shared" si="11"/>
        <v/>
      </c>
      <c r="C179" s="309" t="e">
        <f t="shared" si="12"/>
        <v>#DIV/0!</v>
      </c>
      <c r="D179" s="152" t="e">
        <f t="shared" si="13"/>
        <v>#DIV/0!</v>
      </c>
      <c r="E179" s="312" t="e">
        <f t="shared" si="14"/>
        <v>#DIV/0!</v>
      </c>
      <c r="F179" s="289"/>
      <c r="G179" s="290"/>
    </row>
    <row r="180" spans="1:7" ht="15" x14ac:dyDescent="0.25">
      <c r="A180" s="3">
        <f t="shared" si="10"/>
        <v>170</v>
      </c>
      <c r="B180" s="288" t="str">
        <f t="shared" si="11"/>
        <v/>
      </c>
      <c r="C180" s="309" t="e">
        <f t="shared" si="12"/>
        <v>#DIV/0!</v>
      </c>
      <c r="D180" s="152" t="e">
        <f t="shared" si="13"/>
        <v>#DIV/0!</v>
      </c>
      <c r="E180" s="312" t="e">
        <f t="shared" si="14"/>
        <v>#DIV/0!</v>
      </c>
      <c r="F180" s="289"/>
      <c r="G180" s="290"/>
    </row>
    <row r="181" spans="1:7" ht="15" x14ac:dyDescent="0.25">
      <c r="A181" s="3">
        <f t="shared" si="10"/>
        <v>171</v>
      </c>
      <c r="B181" s="288" t="str">
        <f t="shared" si="11"/>
        <v/>
      </c>
      <c r="C181" s="309" t="e">
        <f t="shared" si="12"/>
        <v>#DIV/0!</v>
      </c>
      <c r="D181" s="152" t="e">
        <f t="shared" si="13"/>
        <v>#DIV/0!</v>
      </c>
      <c r="E181" s="312" t="e">
        <f t="shared" si="14"/>
        <v>#DIV/0!</v>
      </c>
      <c r="F181" s="289"/>
      <c r="G181" s="290"/>
    </row>
    <row r="182" spans="1:7" ht="15" x14ac:dyDescent="0.25">
      <c r="A182" s="3">
        <f t="shared" si="10"/>
        <v>172</v>
      </c>
      <c r="B182" s="288" t="str">
        <f t="shared" si="11"/>
        <v/>
      </c>
      <c r="C182" s="309" t="e">
        <f t="shared" si="12"/>
        <v>#DIV/0!</v>
      </c>
      <c r="D182" s="152" t="e">
        <f t="shared" si="13"/>
        <v>#DIV/0!</v>
      </c>
      <c r="E182" s="312" t="e">
        <f t="shared" si="14"/>
        <v>#DIV/0!</v>
      </c>
      <c r="F182" s="289"/>
      <c r="G182" s="290"/>
    </row>
    <row r="183" spans="1:7" ht="15" x14ac:dyDescent="0.25">
      <c r="A183" s="3">
        <f t="shared" si="10"/>
        <v>173</v>
      </c>
      <c r="B183" s="288" t="str">
        <f t="shared" si="11"/>
        <v/>
      </c>
      <c r="C183" s="309" t="e">
        <f t="shared" si="12"/>
        <v>#DIV/0!</v>
      </c>
      <c r="D183" s="152" t="e">
        <f t="shared" si="13"/>
        <v>#DIV/0!</v>
      </c>
      <c r="E183" s="312" t="e">
        <f t="shared" si="14"/>
        <v>#DIV/0!</v>
      </c>
      <c r="F183" s="289"/>
      <c r="G183" s="290"/>
    </row>
    <row r="184" spans="1:7" ht="15" x14ac:dyDescent="0.25">
      <c r="A184" s="3">
        <f t="shared" si="10"/>
        <v>174</v>
      </c>
      <c r="B184" s="288" t="str">
        <f t="shared" si="11"/>
        <v/>
      </c>
      <c r="C184" s="309" t="e">
        <f t="shared" si="12"/>
        <v>#DIV/0!</v>
      </c>
      <c r="D184" s="152" t="e">
        <f t="shared" si="13"/>
        <v>#DIV/0!</v>
      </c>
      <c r="E184" s="312" t="e">
        <f t="shared" si="14"/>
        <v>#DIV/0!</v>
      </c>
      <c r="F184" s="289"/>
      <c r="G184" s="290"/>
    </row>
    <row r="185" spans="1:7" ht="15" x14ac:dyDescent="0.25">
      <c r="A185" s="3">
        <f t="shared" si="10"/>
        <v>175</v>
      </c>
      <c r="B185" s="288" t="str">
        <f t="shared" si="11"/>
        <v/>
      </c>
      <c r="C185" s="309" t="e">
        <f t="shared" si="12"/>
        <v>#DIV/0!</v>
      </c>
      <c r="D185" s="152" t="e">
        <f t="shared" si="13"/>
        <v>#DIV/0!</v>
      </c>
      <c r="E185" s="312" t="e">
        <f t="shared" si="14"/>
        <v>#DIV/0!</v>
      </c>
      <c r="F185" s="289"/>
      <c r="G185" s="290"/>
    </row>
    <row r="186" spans="1:7" ht="15" x14ac:dyDescent="0.25">
      <c r="A186" s="3">
        <f t="shared" si="10"/>
        <v>176</v>
      </c>
      <c r="B186" s="288" t="str">
        <f t="shared" si="11"/>
        <v/>
      </c>
      <c r="C186" s="309" t="e">
        <f t="shared" si="12"/>
        <v>#DIV/0!</v>
      </c>
      <c r="D186" s="152" t="e">
        <f t="shared" si="13"/>
        <v>#DIV/0!</v>
      </c>
      <c r="E186" s="312" t="e">
        <f t="shared" si="14"/>
        <v>#DIV/0!</v>
      </c>
      <c r="F186" s="289"/>
      <c r="G186" s="290"/>
    </row>
    <row r="187" spans="1:7" ht="15" x14ac:dyDescent="0.25">
      <c r="A187" s="3">
        <f t="shared" si="10"/>
        <v>177</v>
      </c>
      <c r="B187" s="288" t="str">
        <f t="shared" si="11"/>
        <v/>
      </c>
      <c r="C187" s="309" t="e">
        <f t="shared" si="12"/>
        <v>#DIV/0!</v>
      </c>
      <c r="D187" s="152" t="e">
        <f t="shared" si="13"/>
        <v>#DIV/0!</v>
      </c>
      <c r="E187" s="312" t="e">
        <f t="shared" si="14"/>
        <v>#DIV/0!</v>
      </c>
      <c r="F187" s="289"/>
      <c r="G187" s="290"/>
    </row>
    <row r="188" spans="1:7" ht="15" x14ac:dyDescent="0.25">
      <c r="A188" s="3">
        <f t="shared" si="10"/>
        <v>178</v>
      </c>
      <c r="B188" s="288" t="str">
        <f t="shared" si="11"/>
        <v/>
      </c>
      <c r="C188" s="309" t="e">
        <f t="shared" si="12"/>
        <v>#DIV/0!</v>
      </c>
      <c r="D188" s="152" t="e">
        <f t="shared" si="13"/>
        <v>#DIV/0!</v>
      </c>
      <c r="E188" s="312" t="e">
        <f t="shared" si="14"/>
        <v>#DIV/0!</v>
      </c>
      <c r="F188" s="289"/>
      <c r="G188" s="290"/>
    </row>
    <row r="189" spans="1:7" ht="15" x14ac:dyDescent="0.25">
      <c r="A189" s="3">
        <f t="shared" si="10"/>
        <v>179</v>
      </c>
      <c r="B189" s="288" t="str">
        <f t="shared" si="11"/>
        <v/>
      </c>
      <c r="C189" s="309" t="e">
        <f t="shared" si="12"/>
        <v>#DIV/0!</v>
      </c>
      <c r="D189" s="152" t="e">
        <f t="shared" si="13"/>
        <v>#DIV/0!</v>
      </c>
      <c r="E189" s="312" t="e">
        <f t="shared" si="14"/>
        <v>#DIV/0!</v>
      </c>
      <c r="F189" s="289"/>
      <c r="G189" s="290"/>
    </row>
    <row r="190" spans="1:7" ht="15" x14ac:dyDescent="0.25">
      <c r="A190" s="3">
        <f t="shared" si="10"/>
        <v>180</v>
      </c>
      <c r="B190" s="288" t="str">
        <f t="shared" si="11"/>
        <v/>
      </c>
      <c r="C190" s="309" t="e">
        <f t="shared" si="12"/>
        <v>#DIV/0!</v>
      </c>
      <c r="D190" s="152" t="e">
        <f t="shared" si="13"/>
        <v>#DIV/0!</v>
      </c>
      <c r="E190" s="312" t="e">
        <f t="shared" si="14"/>
        <v>#DIV/0!</v>
      </c>
      <c r="F190" s="289"/>
      <c r="G190" s="290"/>
    </row>
    <row r="191" spans="1:7" ht="15" x14ac:dyDescent="0.25">
      <c r="A191" s="3">
        <f t="shared" si="10"/>
        <v>181</v>
      </c>
      <c r="B191" s="288" t="str">
        <f t="shared" si="11"/>
        <v/>
      </c>
      <c r="C191" s="309" t="e">
        <f t="shared" si="12"/>
        <v>#DIV/0!</v>
      </c>
      <c r="D191" s="152" t="e">
        <f t="shared" si="13"/>
        <v>#DIV/0!</v>
      </c>
      <c r="E191" s="312" t="e">
        <f t="shared" si="14"/>
        <v>#DIV/0!</v>
      </c>
      <c r="F191" s="289"/>
      <c r="G191" s="290"/>
    </row>
    <row r="192" spans="1:7" ht="15" x14ac:dyDescent="0.25">
      <c r="A192" s="3">
        <f t="shared" si="10"/>
        <v>182</v>
      </c>
      <c r="B192" s="288" t="str">
        <f t="shared" si="11"/>
        <v/>
      </c>
      <c r="C192" s="309" t="e">
        <f t="shared" si="12"/>
        <v>#DIV/0!</v>
      </c>
      <c r="D192" s="152" t="e">
        <f t="shared" si="13"/>
        <v>#DIV/0!</v>
      </c>
      <c r="E192" s="312" t="e">
        <f t="shared" si="14"/>
        <v>#DIV/0!</v>
      </c>
      <c r="F192" s="289"/>
      <c r="G192" s="290"/>
    </row>
    <row r="193" spans="1:7" ht="15" x14ac:dyDescent="0.25">
      <c r="A193" s="3">
        <f t="shared" si="10"/>
        <v>183</v>
      </c>
      <c r="B193" s="288" t="str">
        <f t="shared" si="11"/>
        <v/>
      </c>
      <c r="C193" s="309" t="e">
        <f t="shared" si="12"/>
        <v>#DIV/0!</v>
      </c>
      <c r="D193" s="152" t="e">
        <f t="shared" si="13"/>
        <v>#DIV/0!</v>
      </c>
      <c r="E193" s="312" t="e">
        <f t="shared" si="14"/>
        <v>#DIV/0!</v>
      </c>
      <c r="F193" s="289"/>
      <c r="G193" s="290"/>
    </row>
    <row r="194" spans="1:7" ht="15" x14ac:dyDescent="0.25">
      <c r="A194" s="3">
        <f t="shared" si="10"/>
        <v>184</v>
      </c>
      <c r="B194" s="288" t="str">
        <f t="shared" si="11"/>
        <v/>
      </c>
      <c r="C194" s="309" t="e">
        <f t="shared" si="12"/>
        <v>#DIV/0!</v>
      </c>
      <c r="D194" s="152" t="e">
        <f t="shared" si="13"/>
        <v>#DIV/0!</v>
      </c>
      <c r="E194" s="312" t="e">
        <f t="shared" si="14"/>
        <v>#DIV/0!</v>
      </c>
      <c r="F194" s="289"/>
      <c r="G194" s="290"/>
    </row>
    <row r="195" spans="1:7" ht="15" x14ac:dyDescent="0.25">
      <c r="A195" s="3">
        <f t="shared" si="10"/>
        <v>185</v>
      </c>
      <c r="B195" s="288" t="str">
        <f t="shared" si="11"/>
        <v/>
      </c>
      <c r="C195" s="309" t="e">
        <f t="shared" si="12"/>
        <v>#DIV/0!</v>
      </c>
      <c r="D195" s="152" t="e">
        <f t="shared" si="13"/>
        <v>#DIV/0!</v>
      </c>
      <c r="E195" s="312" t="e">
        <f t="shared" si="14"/>
        <v>#DIV/0!</v>
      </c>
      <c r="F195" s="289"/>
      <c r="G195" s="290"/>
    </row>
    <row r="196" spans="1:7" ht="15" x14ac:dyDescent="0.25">
      <c r="A196" s="3">
        <f t="shared" si="10"/>
        <v>186</v>
      </c>
      <c r="B196" s="288" t="str">
        <f t="shared" si="11"/>
        <v/>
      </c>
      <c r="C196" s="309" t="e">
        <f t="shared" si="12"/>
        <v>#DIV/0!</v>
      </c>
      <c r="D196" s="152" t="e">
        <f t="shared" si="13"/>
        <v>#DIV/0!</v>
      </c>
      <c r="E196" s="312" t="e">
        <f t="shared" si="14"/>
        <v>#DIV/0!</v>
      </c>
      <c r="F196" s="289"/>
      <c r="G196" s="290"/>
    </row>
    <row r="197" spans="1:7" ht="15" x14ac:dyDescent="0.25">
      <c r="A197" s="3">
        <f t="shared" si="10"/>
        <v>187</v>
      </c>
      <c r="B197" s="288" t="str">
        <f t="shared" si="11"/>
        <v/>
      </c>
      <c r="C197" s="309" t="e">
        <f t="shared" si="12"/>
        <v>#DIV/0!</v>
      </c>
      <c r="D197" s="152" t="e">
        <f t="shared" si="13"/>
        <v>#DIV/0!</v>
      </c>
      <c r="E197" s="312" t="e">
        <f t="shared" si="14"/>
        <v>#DIV/0!</v>
      </c>
      <c r="F197" s="289"/>
      <c r="G197" s="290"/>
    </row>
    <row r="198" spans="1:7" ht="15" x14ac:dyDescent="0.25">
      <c r="A198" s="3">
        <f t="shared" si="10"/>
        <v>188</v>
      </c>
      <c r="B198" s="288" t="str">
        <f t="shared" si="11"/>
        <v/>
      </c>
      <c r="C198" s="309" t="e">
        <f t="shared" si="12"/>
        <v>#DIV/0!</v>
      </c>
      <c r="D198" s="152" t="e">
        <f t="shared" si="13"/>
        <v>#DIV/0!</v>
      </c>
      <c r="E198" s="312" t="e">
        <f t="shared" si="14"/>
        <v>#DIV/0!</v>
      </c>
      <c r="F198" s="289"/>
      <c r="G198" s="290"/>
    </row>
    <row r="199" spans="1:7" ht="15" x14ac:dyDescent="0.25">
      <c r="A199" s="3">
        <f t="shared" si="10"/>
        <v>189</v>
      </c>
      <c r="B199" s="288" t="str">
        <f t="shared" si="11"/>
        <v/>
      </c>
      <c r="C199" s="309" t="e">
        <f t="shared" si="12"/>
        <v>#DIV/0!</v>
      </c>
      <c r="D199" s="152" t="e">
        <f t="shared" si="13"/>
        <v>#DIV/0!</v>
      </c>
      <c r="E199" s="312" t="e">
        <f t="shared" si="14"/>
        <v>#DIV/0!</v>
      </c>
      <c r="F199" s="289"/>
      <c r="G199" s="290"/>
    </row>
    <row r="200" spans="1:7" ht="15" x14ac:dyDescent="0.25">
      <c r="A200" s="3">
        <f t="shared" si="10"/>
        <v>190</v>
      </c>
      <c r="B200" s="288" t="str">
        <f t="shared" si="11"/>
        <v/>
      </c>
      <c r="C200" s="309" t="e">
        <f t="shared" si="12"/>
        <v>#DIV/0!</v>
      </c>
      <c r="D200" s="152" t="e">
        <f t="shared" si="13"/>
        <v>#DIV/0!</v>
      </c>
      <c r="E200" s="312" t="e">
        <f t="shared" si="14"/>
        <v>#DIV/0!</v>
      </c>
      <c r="F200" s="289"/>
      <c r="G200" s="290"/>
    </row>
    <row r="201" spans="1:7" ht="15" x14ac:dyDescent="0.25">
      <c r="A201" s="3">
        <f t="shared" si="10"/>
        <v>191</v>
      </c>
      <c r="B201" s="288" t="str">
        <f t="shared" si="11"/>
        <v/>
      </c>
      <c r="C201" s="309" t="e">
        <f t="shared" si="12"/>
        <v>#DIV/0!</v>
      </c>
      <c r="D201" s="152" t="e">
        <f t="shared" si="13"/>
        <v>#DIV/0!</v>
      </c>
      <c r="E201" s="312" t="e">
        <f t="shared" si="14"/>
        <v>#DIV/0!</v>
      </c>
      <c r="F201" s="289"/>
      <c r="G201" s="290"/>
    </row>
    <row r="202" spans="1:7" ht="15" x14ac:dyDescent="0.25">
      <c r="A202" s="3">
        <f t="shared" si="10"/>
        <v>192</v>
      </c>
      <c r="B202" s="288" t="str">
        <f t="shared" si="11"/>
        <v/>
      </c>
      <c r="C202" s="309" t="e">
        <f t="shared" si="12"/>
        <v>#DIV/0!</v>
      </c>
      <c r="D202" s="152" t="e">
        <f t="shared" si="13"/>
        <v>#DIV/0!</v>
      </c>
      <c r="E202" s="312" t="e">
        <f t="shared" si="14"/>
        <v>#DIV/0!</v>
      </c>
      <c r="F202" s="289"/>
      <c r="G202" s="290"/>
    </row>
    <row r="203" spans="1:7" ht="15" x14ac:dyDescent="0.25">
      <c r="A203" s="3">
        <f t="shared" ref="A203:A266" si="15">A202+1</f>
        <v>193</v>
      </c>
      <c r="B203" s="288" t="str">
        <f t="shared" si="11"/>
        <v/>
      </c>
      <c r="C203" s="309" t="e">
        <f t="shared" si="12"/>
        <v>#DIV/0!</v>
      </c>
      <c r="D203" s="152" t="e">
        <f t="shared" si="13"/>
        <v>#DIV/0!</v>
      </c>
      <c r="E203" s="312" t="e">
        <f t="shared" si="14"/>
        <v>#DIV/0!</v>
      </c>
      <c r="F203" s="289"/>
      <c r="G203" s="290"/>
    </row>
    <row r="204" spans="1:7" ht="15" x14ac:dyDescent="0.25">
      <c r="A204" s="3">
        <f t="shared" si="15"/>
        <v>194</v>
      </c>
      <c r="B204" s="288" t="str">
        <f t="shared" ref="B204:B267" si="16">IF(A204&lt;($C$9+1),B203+(365/C$7),"")</f>
        <v/>
      </c>
      <c r="C204" s="309" t="e">
        <f t="shared" ref="C204:C267" si="17">IF(($E203&gt;$D$8),$D$8,($E203+($E203*$F$6)/12))</f>
        <v>#DIV/0!</v>
      </c>
      <c r="D204" s="152" t="e">
        <f t="shared" ref="D204:D267" si="18">IF(($E203&gt;0),$D203-1,0)</f>
        <v>#DIV/0!</v>
      </c>
      <c r="E204" s="312" t="e">
        <f t="shared" ref="E204:E267" si="19">$E203+($E203*($F$6/$C$7))-$C204</f>
        <v>#DIV/0!</v>
      </c>
      <c r="F204" s="289"/>
      <c r="G204" s="290"/>
    </row>
    <row r="205" spans="1:7" ht="15" x14ac:dyDescent="0.25">
      <c r="A205" s="3">
        <f t="shared" si="15"/>
        <v>195</v>
      </c>
      <c r="B205" s="288" t="str">
        <f t="shared" si="16"/>
        <v/>
      </c>
      <c r="C205" s="309" t="e">
        <f t="shared" si="17"/>
        <v>#DIV/0!</v>
      </c>
      <c r="D205" s="152" t="e">
        <f t="shared" si="18"/>
        <v>#DIV/0!</v>
      </c>
      <c r="E205" s="312" t="e">
        <f t="shared" si="19"/>
        <v>#DIV/0!</v>
      </c>
      <c r="F205" s="289"/>
      <c r="G205" s="290"/>
    </row>
    <row r="206" spans="1:7" ht="15" x14ac:dyDescent="0.25">
      <c r="A206" s="3">
        <f t="shared" si="15"/>
        <v>196</v>
      </c>
      <c r="B206" s="288" t="str">
        <f t="shared" si="16"/>
        <v/>
      </c>
      <c r="C206" s="309" t="e">
        <f t="shared" si="17"/>
        <v>#DIV/0!</v>
      </c>
      <c r="D206" s="152" t="e">
        <f t="shared" si="18"/>
        <v>#DIV/0!</v>
      </c>
      <c r="E206" s="312" t="e">
        <f t="shared" si="19"/>
        <v>#DIV/0!</v>
      </c>
      <c r="F206" s="289"/>
      <c r="G206" s="290"/>
    </row>
    <row r="207" spans="1:7" ht="15" x14ac:dyDescent="0.25">
      <c r="A207" s="3">
        <f t="shared" si="15"/>
        <v>197</v>
      </c>
      <c r="B207" s="288" t="str">
        <f t="shared" si="16"/>
        <v/>
      </c>
      <c r="C207" s="309" t="e">
        <f t="shared" si="17"/>
        <v>#DIV/0!</v>
      </c>
      <c r="D207" s="152" t="e">
        <f t="shared" si="18"/>
        <v>#DIV/0!</v>
      </c>
      <c r="E207" s="312" t="e">
        <f t="shared" si="19"/>
        <v>#DIV/0!</v>
      </c>
      <c r="F207" s="289"/>
      <c r="G207" s="290"/>
    </row>
    <row r="208" spans="1:7" ht="15" x14ac:dyDescent="0.25">
      <c r="A208" s="3">
        <f t="shared" si="15"/>
        <v>198</v>
      </c>
      <c r="B208" s="288" t="str">
        <f t="shared" si="16"/>
        <v/>
      </c>
      <c r="C208" s="309" t="e">
        <f t="shared" si="17"/>
        <v>#DIV/0!</v>
      </c>
      <c r="D208" s="152" t="e">
        <f t="shared" si="18"/>
        <v>#DIV/0!</v>
      </c>
      <c r="E208" s="312" t="e">
        <f t="shared" si="19"/>
        <v>#DIV/0!</v>
      </c>
      <c r="F208" s="289"/>
      <c r="G208" s="290"/>
    </row>
    <row r="209" spans="1:7" ht="15" x14ac:dyDescent="0.25">
      <c r="A209" s="3">
        <f t="shared" si="15"/>
        <v>199</v>
      </c>
      <c r="B209" s="288" t="str">
        <f t="shared" si="16"/>
        <v/>
      </c>
      <c r="C209" s="309" t="e">
        <f t="shared" si="17"/>
        <v>#DIV/0!</v>
      </c>
      <c r="D209" s="152" t="e">
        <f t="shared" si="18"/>
        <v>#DIV/0!</v>
      </c>
      <c r="E209" s="312" t="e">
        <f t="shared" si="19"/>
        <v>#DIV/0!</v>
      </c>
      <c r="F209" s="289"/>
      <c r="G209" s="290"/>
    </row>
    <row r="210" spans="1:7" ht="15" x14ac:dyDescent="0.25">
      <c r="A210" s="3">
        <f t="shared" si="15"/>
        <v>200</v>
      </c>
      <c r="B210" s="288" t="str">
        <f t="shared" si="16"/>
        <v/>
      </c>
      <c r="C210" s="309" t="e">
        <f t="shared" si="17"/>
        <v>#DIV/0!</v>
      </c>
      <c r="D210" s="152" t="e">
        <f t="shared" si="18"/>
        <v>#DIV/0!</v>
      </c>
      <c r="E210" s="312" t="e">
        <f t="shared" si="19"/>
        <v>#DIV/0!</v>
      </c>
      <c r="F210" s="289"/>
      <c r="G210" s="290"/>
    </row>
    <row r="211" spans="1:7" ht="15" x14ac:dyDescent="0.25">
      <c r="A211" s="3">
        <f t="shared" si="15"/>
        <v>201</v>
      </c>
      <c r="B211" s="288" t="str">
        <f t="shared" si="16"/>
        <v/>
      </c>
      <c r="C211" s="309" t="e">
        <f t="shared" si="17"/>
        <v>#DIV/0!</v>
      </c>
      <c r="D211" s="152" t="e">
        <f t="shared" si="18"/>
        <v>#DIV/0!</v>
      </c>
      <c r="E211" s="312" t="e">
        <f t="shared" si="19"/>
        <v>#DIV/0!</v>
      </c>
      <c r="F211" s="289"/>
      <c r="G211" s="290"/>
    </row>
    <row r="212" spans="1:7" ht="15" x14ac:dyDescent="0.25">
      <c r="A212" s="3">
        <f t="shared" si="15"/>
        <v>202</v>
      </c>
      <c r="B212" s="288" t="str">
        <f t="shared" si="16"/>
        <v/>
      </c>
      <c r="C212" s="309" t="e">
        <f t="shared" si="17"/>
        <v>#DIV/0!</v>
      </c>
      <c r="D212" s="152" t="e">
        <f t="shared" si="18"/>
        <v>#DIV/0!</v>
      </c>
      <c r="E212" s="312" t="e">
        <f t="shared" si="19"/>
        <v>#DIV/0!</v>
      </c>
      <c r="F212" s="289"/>
      <c r="G212" s="290"/>
    </row>
    <row r="213" spans="1:7" ht="15" x14ac:dyDescent="0.25">
      <c r="A213" s="3">
        <f t="shared" si="15"/>
        <v>203</v>
      </c>
      <c r="B213" s="288" t="str">
        <f t="shared" si="16"/>
        <v/>
      </c>
      <c r="C213" s="309" t="e">
        <f t="shared" si="17"/>
        <v>#DIV/0!</v>
      </c>
      <c r="D213" s="152" t="e">
        <f t="shared" si="18"/>
        <v>#DIV/0!</v>
      </c>
      <c r="E213" s="312" t="e">
        <f t="shared" si="19"/>
        <v>#DIV/0!</v>
      </c>
      <c r="F213" s="289"/>
      <c r="G213" s="290"/>
    </row>
    <row r="214" spans="1:7" ht="15" x14ac:dyDescent="0.25">
      <c r="A214" s="3">
        <f t="shared" si="15"/>
        <v>204</v>
      </c>
      <c r="B214" s="288" t="str">
        <f t="shared" si="16"/>
        <v/>
      </c>
      <c r="C214" s="309" t="e">
        <f t="shared" si="17"/>
        <v>#DIV/0!</v>
      </c>
      <c r="D214" s="152" t="e">
        <f t="shared" si="18"/>
        <v>#DIV/0!</v>
      </c>
      <c r="E214" s="312" t="e">
        <f t="shared" si="19"/>
        <v>#DIV/0!</v>
      </c>
      <c r="F214" s="289"/>
      <c r="G214" s="290"/>
    </row>
    <row r="215" spans="1:7" ht="15" x14ac:dyDescent="0.25">
      <c r="A215" s="3">
        <f t="shared" si="15"/>
        <v>205</v>
      </c>
      <c r="B215" s="288" t="str">
        <f t="shared" si="16"/>
        <v/>
      </c>
      <c r="C215" s="309" t="e">
        <f t="shared" si="17"/>
        <v>#DIV/0!</v>
      </c>
      <c r="D215" s="152" t="e">
        <f t="shared" si="18"/>
        <v>#DIV/0!</v>
      </c>
      <c r="E215" s="312" t="e">
        <f t="shared" si="19"/>
        <v>#DIV/0!</v>
      </c>
      <c r="F215" s="289"/>
      <c r="G215" s="290"/>
    </row>
    <row r="216" spans="1:7" ht="15" x14ac:dyDescent="0.25">
      <c r="A216" s="3">
        <f t="shared" si="15"/>
        <v>206</v>
      </c>
      <c r="B216" s="288" t="str">
        <f t="shared" si="16"/>
        <v/>
      </c>
      <c r="C216" s="309" t="e">
        <f t="shared" si="17"/>
        <v>#DIV/0!</v>
      </c>
      <c r="D216" s="152" t="e">
        <f t="shared" si="18"/>
        <v>#DIV/0!</v>
      </c>
      <c r="E216" s="312" t="e">
        <f t="shared" si="19"/>
        <v>#DIV/0!</v>
      </c>
      <c r="F216" s="289"/>
      <c r="G216" s="290"/>
    </row>
    <row r="217" spans="1:7" ht="15" x14ac:dyDescent="0.25">
      <c r="A217" s="3">
        <f t="shared" si="15"/>
        <v>207</v>
      </c>
      <c r="B217" s="288" t="str">
        <f t="shared" si="16"/>
        <v/>
      </c>
      <c r="C217" s="309" t="e">
        <f t="shared" si="17"/>
        <v>#DIV/0!</v>
      </c>
      <c r="D217" s="152" t="e">
        <f t="shared" si="18"/>
        <v>#DIV/0!</v>
      </c>
      <c r="E217" s="312" t="e">
        <f t="shared" si="19"/>
        <v>#DIV/0!</v>
      </c>
      <c r="F217" s="289"/>
      <c r="G217" s="290"/>
    </row>
    <row r="218" spans="1:7" ht="15" x14ac:dyDescent="0.25">
      <c r="A218" s="3">
        <f t="shared" si="15"/>
        <v>208</v>
      </c>
      <c r="B218" s="288" t="str">
        <f t="shared" si="16"/>
        <v/>
      </c>
      <c r="C218" s="309" t="e">
        <f t="shared" si="17"/>
        <v>#DIV/0!</v>
      </c>
      <c r="D218" s="152" t="e">
        <f t="shared" si="18"/>
        <v>#DIV/0!</v>
      </c>
      <c r="E218" s="312" t="e">
        <f t="shared" si="19"/>
        <v>#DIV/0!</v>
      </c>
      <c r="F218" s="289"/>
      <c r="G218" s="290"/>
    </row>
    <row r="219" spans="1:7" ht="15" x14ac:dyDescent="0.25">
      <c r="A219" s="3">
        <f t="shared" si="15"/>
        <v>209</v>
      </c>
      <c r="B219" s="288" t="str">
        <f t="shared" si="16"/>
        <v/>
      </c>
      <c r="C219" s="309" t="e">
        <f t="shared" si="17"/>
        <v>#DIV/0!</v>
      </c>
      <c r="D219" s="152" t="e">
        <f t="shared" si="18"/>
        <v>#DIV/0!</v>
      </c>
      <c r="E219" s="312" t="e">
        <f t="shared" si="19"/>
        <v>#DIV/0!</v>
      </c>
      <c r="F219" s="289"/>
      <c r="G219" s="290"/>
    </row>
    <row r="220" spans="1:7" ht="15" x14ac:dyDescent="0.25">
      <c r="A220" s="3">
        <f t="shared" si="15"/>
        <v>210</v>
      </c>
      <c r="B220" s="288" t="str">
        <f t="shared" si="16"/>
        <v/>
      </c>
      <c r="C220" s="309" t="e">
        <f t="shared" si="17"/>
        <v>#DIV/0!</v>
      </c>
      <c r="D220" s="152" t="e">
        <f t="shared" si="18"/>
        <v>#DIV/0!</v>
      </c>
      <c r="E220" s="312" t="e">
        <f t="shared" si="19"/>
        <v>#DIV/0!</v>
      </c>
      <c r="F220" s="289"/>
      <c r="G220" s="290"/>
    </row>
    <row r="221" spans="1:7" ht="15" x14ac:dyDescent="0.25">
      <c r="A221" s="3">
        <f t="shared" si="15"/>
        <v>211</v>
      </c>
      <c r="B221" s="288" t="str">
        <f t="shared" si="16"/>
        <v/>
      </c>
      <c r="C221" s="309" t="e">
        <f t="shared" si="17"/>
        <v>#DIV/0!</v>
      </c>
      <c r="D221" s="152" t="e">
        <f t="shared" si="18"/>
        <v>#DIV/0!</v>
      </c>
      <c r="E221" s="312" t="e">
        <f t="shared" si="19"/>
        <v>#DIV/0!</v>
      </c>
      <c r="F221" s="289"/>
      <c r="G221" s="290"/>
    </row>
    <row r="222" spans="1:7" ht="15" x14ac:dyDescent="0.25">
      <c r="A222" s="3">
        <f t="shared" si="15"/>
        <v>212</v>
      </c>
      <c r="B222" s="288" t="str">
        <f t="shared" si="16"/>
        <v/>
      </c>
      <c r="C222" s="309" t="e">
        <f t="shared" si="17"/>
        <v>#DIV/0!</v>
      </c>
      <c r="D222" s="152" t="e">
        <f t="shared" si="18"/>
        <v>#DIV/0!</v>
      </c>
      <c r="E222" s="312" t="e">
        <f t="shared" si="19"/>
        <v>#DIV/0!</v>
      </c>
      <c r="F222" s="289"/>
      <c r="G222" s="290"/>
    </row>
    <row r="223" spans="1:7" ht="15" x14ac:dyDescent="0.25">
      <c r="A223" s="3">
        <f t="shared" si="15"/>
        <v>213</v>
      </c>
      <c r="B223" s="288" t="str">
        <f t="shared" si="16"/>
        <v/>
      </c>
      <c r="C223" s="309" t="e">
        <f t="shared" si="17"/>
        <v>#DIV/0!</v>
      </c>
      <c r="D223" s="152" t="e">
        <f t="shared" si="18"/>
        <v>#DIV/0!</v>
      </c>
      <c r="E223" s="312" t="e">
        <f t="shared" si="19"/>
        <v>#DIV/0!</v>
      </c>
      <c r="F223" s="289"/>
      <c r="G223" s="290"/>
    </row>
    <row r="224" spans="1:7" ht="15" x14ac:dyDescent="0.25">
      <c r="A224" s="3">
        <f t="shared" si="15"/>
        <v>214</v>
      </c>
      <c r="B224" s="288" t="str">
        <f t="shared" si="16"/>
        <v/>
      </c>
      <c r="C224" s="309" t="e">
        <f t="shared" si="17"/>
        <v>#DIV/0!</v>
      </c>
      <c r="D224" s="152" t="e">
        <f t="shared" si="18"/>
        <v>#DIV/0!</v>
      </c>
      <c r="E224" s="312" t="e">
        <f t="shared" si="19"/>
        <v>#DIV/0!</v>
      </c>
      <c r="F224" s="289"/>
      <c r="G224" s="290"/>
    </row>
    <row r="225" spans="1:7" ht="15" x14ac:dyDescent="0.25">
      <c r="A225" s="3">
        <f t="shared" si="15"/>
        <v>215</v>
      </c>
      <c r="B225" s="288" t="str">
        <f t="shared" si="16"/>
        <v/>
      </c>
      <c r="C225" s="309" t="e">
        <f t="shared" si="17"/>
        <v>#DIV/0!</v>
      </c>
      <c r="D225" s="152" t="e">
        <f t="shared" si="18"/>
        <v>#DIV/0!</v>
      </c>
      <c r="E225" s="312" t="e">
        <f t="shared" si="19"/>
        <v>#DIV/0!</v>
      </c>
      <c r="F225" s="289"/>
      <c r="G225" s="290"/>
    </row>
    <row r="226" spans="1:7" ht="15" x14ac:dyDescent="0.25">
      <c r="A226" s="3">
        <f t="shared" si="15"/>
        <v>216</v>
      </c>
      <c r="B226" s="288" t="str">
        <f t="shared" si="16"/>
        <v/>
      </c>
      <c r="C226" s="309" t="e">
        <f t="shared" si="17"/>
        <v>#DIV/0!</v>
      </c>
      <c r="D226" s="152" t="e">
        <f t="shared" si="18"/>
        <v>#DIV/0!</v>
      </c>
      <c r="E226" s="312" t="e">
        <f t="shared" si="19"/>
        <v>#DIV/0!</v>
      </c>
      <c r="F226" s="289"/>
      <c r="G226" s="290"/>
    </row>
    <row r="227" spans="1:7" ht="15" x14ac:dyDescent="0.25">
      <c r="A227" s="3">
        <f t="shared" si="15"/>
        <v>217</v>
      </c>
      <c r="B227" s="288" t="str">
        <f t="shared" si="16"/>
        <v/>
      </c>
      <c r="C227" s="309" t="e">
        <f t="shared" si="17"/>
        <v>#DIV/0!</v>
      </c>
      <c r="D227" s="152" t="e">
        <f t="shared" si="18"/>
        <v>#DIV/0!</v>
      </c>
      <c r="E227" s="312" t="e">
        <f t="shared" si="19"/>
        <v>#DIV/0!</v>
      </c>
      <c r="F227" s="289"/>
      <c r="G227" s="290"/>
    </row>
    <row r="228" spans="1:7" ht="15" x14ac:dyDescent="0.25">
      <c r="A228" s="3">
        <f t="shared" si="15"/>
        <v>218</v>
      </c>
      <c r="B228" s="288" t="str">
        <f t="shared" si="16"/>
        <v/>
      </c>
      <c r="C228" s="309" t="e">
        <f t="shared" si="17"/>
        <v>#DIV/0!</v>
      </c>
      <c r="D228" s="152" t="e">
        <f t="shared" si="18"/>
        <v>#DIV/0!</v>
      </c>
      <c r="E228" s="312" t="e">
        <f t="shared" si="19"/>
        <v>#DIV/0!</v>
      </c>
      <c r="F228" s="289"/>
      <c r="G228" s="290"/>
    </row>
    <row r="229" spans="1:7" ht="15" x14ac:dyDescent="0.25">
      <c r="A229" s="3">
        <f t="shared" si="15"/>
        <v>219</v>
      </c>
      <c r="B229" s="288" t="str">
        <f t="shared" si="16"/>
        <v/>
      </c>
      <c r="C229" s="309" t="e">
        <f t="shared" si="17"/>
        <v>#DIV/0!</v>
      </c>
      <c r="D229" s="152" t="e">
        <f t="shared" si="18"/>
        <v>#DIV/0!</v>
      </c>
      <c r="E229" s="312" t="e">
        <f t="shared" si="19"/>
        <v>#DIV/0!</v>
      </c>
      <c r="F229" s="289"/>
      <c r="G229" s="290"/>
    </row>
    <row r="230" spans="1:7" ht="15" x14ac:dyDescent="0.25">
      <c r="A230" s="3">
        <f t="shared" si="15"/>
        <v>220</v>
      </c>
      <c r="B230" s="288" t="str">
        <f t="shared" si="16"/>
        <v/>
      </c>
      <c r="C230" s="309" t="e">
        <f t="shared" si="17"/>
        <v>#DIV/0!</v>
      </c>
      <c r="D230" s="152" t="e">
        <f t="shared" si="18"/>
        <v>#DIV/0!</v>
      </c>
      <c r="E230" s="312" t="e">
        <f t="shared" si="19"/>
        <v>#DIV/0!</v>
      </c>
      <c r="F230" s="289"/>
      <c r="G230" s="290"/>
    </row>
    <row r="231" spans="1:7" ht="15" x14ac:dyDescent="0.25">
      <c r="A231" s="3">
        <f t="shared" si="15"/>
        <v>221</v>
      </c>
      <c r="B231" s="288" t="str">
        <f t="shared" si="16"/>
        <v/>
      </c>
      <c r="C231" s="309" t="e">
        <f t="shared" si="17"/>
        <v>#DIV/0!</v>
      </c>
      <c r="D231" s="152" t="e">
        <f t="shared" si="18"/>
        <v>#DIV/0!</v>
      </c>
      <c r="E231" s="312" t="e">
        <f t="shared" si="19"/>
        <v>#DIV/0!</v>
      </c>
      <c r="F231" s="289"/>
      <c r="G231" s="290"/>
    </row>
    <row r="232" spans="1:7" ht="15" x14ac:dyDescent="0.25">
      <c r="A232" s="3">
        <f t="shared" si="15"/>
        <v>222</v>
      </c>
      <c r="B232" s="288" t="str">
        <f t="shared" si="16"/>
        <v/>
      </c>
      <c r="C232" s="309" t="e">
        <f t="shared" si="17"/>
        <v>#DIV/0!</v>
      </c>
      <c r="D232" s="152" t="e">
        <f t="shared" si="18"/>
        <v>#DIV/0!</v>
      </c>
      <c r="E232" s="312" t="e">
        <f t="shared" si="19"/>
        <v>#DIV/0!</v>
      </c>
      <c r="F232" s="289"/>
      <c r="G232" s="290"/>
    </row>
    <row r="233" spans="1:7" ht="15" x14ac:dyDescent="0.25">
      <c r="A233" s="3">
        <f t="shared" si="15"/>
        <v>223</v>
      </c>
      <c r="B233" s="288" t="str">
        <f t="shared" si="16"/>
        <v/>
      </c>
      <c r="C233" s="309" t="e">
        <f t="shared" si="17"/>
        <v>#DIV/0!</v>
      </c>
      <c r="D233" s="152" t="e">
        <f t="shared" si="18"/>
        <v>#DIV/0!</v>
      </c>
      <c r="E233" s="312" t="e">
        <f t="shared" si="19"/>
        <v>#DIV/0!</v>
      </c>
      <c r="F233" s="289"/>
      <c r="G233" s="290"/>
    </row>
    <row r="234" spans="1:7" ht="15" x14ac:dyDescent="0.25">
      <c r="A234" s="3">
        <f t="shared" si="15"/>
        <v>224</v>
      </c>
      <c r="B234" s="288" t="str">
        <f t="shared" si="16"/>
        <v/>
      </c>
      <c r="C234" s="309" t="e">
        <f t="shared" si="17"/>
        <v>#DIV/0!</v>
      </c>
      <c r="D234" s="152" t="e">
        <f t="shared" si="18"/>
        <v>#DIV/0!</v>
      </c>
      <c r="E234" s="312" t="e">
        <f t="shared" si="19"/>
        <v>#DIV/0!</v>
      </c>
      <c r="F234" s="289"/>
      <c r="G234" s="290"/>
    </row>
    <row r="235" spans="1:7" ht="15" x14ac:dyDescent="0.25">
      <c r="A235" s="3">
        <f t="shared" si="15"/>
        <v>225</v>
      </c>
      <c r="B235" s="288" t="str">
        <f t="shared" si="16"/>
        <v/>
      </c>
      <c r="C235" s="309" t="e">
        <f t="shared" si="17"/>
        <v>#DIV/0!</v>
      </c>
      <c r="D235" s="152" t="e">
        <f t="shared" si="18"/>
        <v>#DIV/0!</v>
      </c>
      <c r="E235" s="312" t="e">
        <f t="shared" si="19"/>
        <v>#DIV/0!</v>
      </c>
      <c r="F235" s="289"/>
      <c r="G235" s="290"/>
    </row>
    <row r="236" spans="1:7" ht="15" x14ac:dyDescent="0.25">
      <c r="A236" s="3">
        <f t="shared" si="15"/>
        <v>226</v>
      </c>
      <c r="B236" s="288" t="str">
        <f t="shared" si="16"/>
        <v/>
      </c>
      <c r="C236" s="309" t="e">
        <f t="shared" si="17"/>
        <v>#DIV/0!</v>
      </c>
      <c r="D236" s="152" t="e">
        <f t="shared" si="18"/>
        <v>#DIV/0!</v>
      </c>
      <c r="E236" s="312" t="e">
        <f t="shared" si="19"/>
        <v>#DIV/0!</v>
      </c>
      <c r="F236" s="289"/>
      <c r="G236" s="290"/>
    </row>
    <row r="237" spans="1:7" ht="15" x14ac:dyDescent="0.25">
      <c r="A237" s="3">
        <f t="shared" si="15"/>
        <v>227</v>
      </c>
      <c r="B237" s="288" t="str">
        <f t="shared" si="16"/>
        <v/>
      </c>
      <c r="C237" s="309" t="e">
        <f t="shared" si="17"/>
        <v>#DIV/0!</v>
      </c>
      <c r="D237" s="152" t="e">
        <f t="shared" si="18"/>
        <v>#DIV/0!</v>
      </c>
      <c r="E237" s="312" t="e">
        <f t="shared" si="19"/>
        <v>#DIV/0!</v>
      </c>
      <c r="F237" s="289"/>
      <c r="G237" s="290"/>
    </row>
    <row r="238" spans="1:7" ht="15" x14ac:dyDescent="0.25">
      <c r="A238" s="3">
        <f t="shared" si="15"/>
        <v>228</v>
      </c>
      <c r="B238" s="288" t="str">
        <f t="shared" si="16"/>
        <v/>
      </c>
      <c r="C238" s="309" t="e">
        <f t="shared" si="17"/>
        <v>#DIV/0!</v>
      </c>
      <c r="D238" s="152" t="e">
        <f t="shared" si="18"/>
        <v>#DIV/0!</v>
      </c>
      <c r="E238" s="312" t="e">
        <f t="shared" si="19"/>
        <v>#DIV/0!</v>
      </c>
      <c r="F238" s="289"/>
      <c r="G238" s="290"/>
    </row>
    <row r="239" spans="1:7" ht="15" x14ac:dyDescent="0.25">
      <c r="A239" s="3">
        <f t="shared" si="15"/>
        <v>229</v>
      </c>
      <c r="B239" s="288" t="str">
        <f t="shared" si="16"/>
        <v/>
      </c>
      <c r="C239" s="309" t="e">
        <f t="shared" si="17"/>
        <v>#DIV/0!</v>
      </c>
      <c r="D239" s="152" t="e">
        <f t="shared" si="18"/>
        <v>#DIV/0!</v>
      </c>
      <c r="E239" s="312" t="e">
        <f t="shared" si="19"/>
        <v>#DIV/0!</v>
      </c>
      <c r="F239" s="289"/>
      <c r="G239" s="290"/>
    </row>
    <row r="240" spans="1:7" ht="15" x14ac:dyDescent="0.25">
      <c r="A240" s="3">
        <f t="shared" si="15"/>
        <v>230</v>
      </c>
      <c r="B240" s="288" t="str">
        <f t="shared" si="16"/>
        <v/>
      </c>
      <c r="C240" s="309" t="e">
        <f t="shared" si="17"/>
        <v>#DIV/0!</v>
      </c>
      <c r="D240" s="152" t="e">
        <f t="shared" si="18"/>
        <v>#DIV/0!</v>
      </c>
      <c r="E240" s="312" t="e">
        <f t="shared" si="19"/>
        <v>#DIV/0!</v>
      </c>
      <c r="F240" s="289"/>
      <c r="G240" s="290"/>
    </row>
    <row r="241" spans="1:7" ht="15" x14ac:dyDescent="0.25">
      <c r="A241" s="3">
        <f t="shared" si="15"/>
        <v>231</v>
      </c>
      <c r="B241" s="288" t="str">
        <f t="shared" si="16"/>
        <v/>
      </c>
      <c r="C241" s="309" t="e">
        <f t="shared" si="17"/>
        <v>#DIV/0!</v>
      </c>
      <c r="D241" s="152" t="e">
        <f t="shared" si="18"/>
        <v>#DIV/0!</v>
      </c>
      <c r="E241" s="312" t="e">
        <f t="shared" si="19"/>
        <v>#DIV/0!</v>
      </c>
      <c r="F241" s="289"/>
      <c r="G241" s="290"/>
    </row>
    <row r="242" spans="1:7" ht="15" x14ac:dyDescent="0.25">
      <c r="A242" s="3">
        <f t="shared" si="15"/>
        <v>232</v>
      </c>
      <c r="B242" s="288" t="str">
        <f t="shared" si="16"/>
        <v/>
      </c>
      <c r="C242" s="309" t="e">
        <f t="shared" si="17"/>
        <v>#DIV/0!</v>
      </c>
      <c r="D242" s="152" t="e">
        <f t="shared" si="18"/>
        <v>#DIV/0!</v>
      </c>
      <c r="E242" s="312" t="e">
        <f t="shared" si="19"/>
        <v>#DIV/0!</v>
      </c>
      <c r="F242" s="289"/>
      <c r="G242" s="290"/>
    </row>
    <row r="243" spans="1:7" ht="15" x14ac:dyDescent="0.25">
      <c r="A243" s="3">
        <f t="shared" si="15"/>
        <v>233</v>
      </c>
      <c r="B243" s="288" t="str">
        <f t="shared" si="16"/>
        <v/>
      </c>
      <c r="C243" s="309" t="e">
        <f t="shared" si="17"/>
        <v>#DIV/0!</v>
      </c>
      <c r="D243" s="152" t="e">
        <f t="shared" si="18"/>
        <v>#DIV/0!</v>
      </c>
      <c r="E243" s="312" t="e">
        <f t="shared" si="19"/>
        <v>#DIV/0!</v>
      </c>
      <c r="F243" s="289"/>
      <c r="G243" s="290"/>
    </row>
    <row r="244" spans="1:7" ht="15" x14ac:dyDescent="0.25">
      <c r="A244" s="3">
        <f t="shared" si="15"/>
        <v>234</v>
      </c>
      <c r="B244" s="288" t="str">
        <f t="shared" si="16"/>
        <v/>
      </c>
      <c r="C244" s="309" t="e">
        <f t="shared" si="17"/>
        <v>#DIV/0!</v>
      </c>
      <c r="D244" s="152" t="e">
        <f t="shared" si="18"/>
        <v>#DIV/0!</v>
      </c>
      <c r="E244" s="312" t="e">
        <f t="shared" si="19"/>
        <v>#DIV/0!</v>
      </c>
      <c r="F244" s="289"/>
      <c r="G244" s="290"/>
    </row>
    <row r="245" spans="1:7" ht="15" x14ac:dyDescent="0.25">
      <c r="A245" s="3">
        <f t="shared" si="15"/>
        <v>235</v>
      </c>
      <c r="B245" s="288" t="str">
        <f t="shared" si="16"/>
        <v/>
      </c>
      <c r="C245" s="309" t="e">
        <f t="shared" si="17"/>
        <v>#DIV/0!</v>
      </c>
      <c r="D245" s="152" t="e">
        <f t="shared" si="18"/>
        <v>#DIV/0!</v>
      </c>
      <c r="E245" s="312" t="e">
        <f t="shared" si="19"/>
        <v>#DIV/0!</v>
      </c>
      <c r="F245" s="289"/>
      <c r="G245" s="290"/>
    </row>
    <row r="246" spans="1:7" ht="15" x14ac:dyDescent="0.25">
      <c r="A246" s="3">
        <f t="shared" si="15"/>
        <v>236</v>
      </c>
      <c r="B246" s="288" t="str">
        <f t="shared" si="16"/>
        <v/>
      </c>
      <c r="C246" s="309" t="e">
        <f t="shared" si="17"/>
        <v>#DIV/0!</v>
      </c>
      <c r="D246" s="152" t="e">
        <f t="shared" si="18"/>
        <v>#DIV/0!</v>
      </c>
      <c r="E246" s="312" t="e">
        <f t="shared" si="19"/>
        <v>#DIV/0!</v>
      </c>
      <c r="F246" s="289"/>
      <c r="G246" s="290"/>
    </row>
    <row r="247" spans="1:7" ht="15" x14ac:dyDescent="0.25">
      <c r="A247" s="3">
        <f t="shared" si="15"/>
        <v>237</v>
      </c>
      <c r="B247" s="288" t="str">
        <f t="shared" si="16"/>
        <v/>
      </c>
      <c r="C247" s="309" t="e">
        <f t="shared" si="17"/>
        <v>#DIV/0!</v>
      </c>
      <c r="D247" s="152" t="e">
        <f t="shared" si="18"/>
        <v>#DIV/0!</v>
      </c>
      <c r="E247" s="312" t="e">
        <f t="shared" si="19"/>
        <v>#DIV/0!</v>
      </c>
      <c r="F247" s="289"/>
      <c r="G247" s="290"/>
    </row>
    <row r="248" spans="1:7" ht="15" x14ac:dyDescent="0.25">
      <c r="A248" s="3">
        <f t="shared" si="15"/>
        <v>238</v>
      </c>
      <c r="B248" s="288" t="str">
        <f t="shared" si="16"/>
        <v/>
      </c>
      <c r="C248" s="309" t="e">
        <f t="shared" si="17"/>
        <v>#DIV/0!</v>
      </c>
      <c r="D248" s="152" t="e">
        <f t="shared" si="18"/>
        <v>#DIV/0!</v>
      </c>
      <c r="E248" s="312" t="e">
        <f t="shared" si="19"/>
        <v>#DIV/0!</v>
      </c>
      <c r="F248" s="289"/>
      <c r="G248" s="290"/>
    </row>
    <row r="249" spans="1:7" ht="15" x14ac:dyDescent="0.25">
      <c r="A249" s="3">
        <f t="shared" si="15"/>
        <v>239</v>
      </c>
      <c r="B249" s="288" t="str">
        <f t="shared" si="16"/>
        <v/>
      </c>
      <c r="C249" s="309" t="e">
        <f t="shared" si="17"/>
        <v>#DIV/0!</v>
      </c>
      <c r="D249" s="152" t="e">
        <f t="shared" si="18"/>
        <v>#DIV/0!</v>
      </c>
      <c r="E249" s="312" t="e">
        <f t="shared" si="19"/>
        <v>#DIV/0!</v>
      </c>
      <c r="F249" s="289"/>
      <c r="G249" s="290"/>
    </row>
    <row r="250" spans="1:7" ht="15" x14ac:dyDescent="0.25">
      <c r="A250" s="3">
        <f t="shared" si="15"/>
        <v>240</v>
      </c>
      <c r="B250" s="288" t="str">
        <f t="shared" si="16"/>
        <v/>
      </c>
      <c r="C250" s="309" t="e">
        <f t="shared" si="17"/>
        <v>#DIV/0!</v>
      </c>
      <c r="D250" s="152" t="e">
        <f t="shared" si="18"/>
        <v>#DIV/0!</v>
      </c>
      <c r="E250" s="312" t="e">
        <f t="shared" si="19"/>
        <v>#DIV/0!</v>
      </c>
      <c r="F250" s="289"/>
      <c r="G250" s="290"/>
    </row>
    <row r="251" spans="1:7" ht="15" x14ac:dyDescent="0.25">
      <c r="A251" s="3">
        <f t="shared" si="15"/>
        <v>241</v>
      </c>
      <c r="B251" s="288" t="str">
        <f t="shared" si="16"/>
        <v/>
      </c>
      <c r="C251" s="309" t="e">
        <f t="shared" si="17"/>
        <v>#DIV/0!</v>
      </c>
      <c r="D251" s="152" t="e">
        <f t="shared" si="18"/>
        <v>#DIV/0!</v>
      </c>
      <c r="E251" s="312" t="e">
        <f t="shared" si="19"/>
        <v>#DIV/0!</v>
      </c>
      <c r="F251" s="289"/>
      <c r="G251" s="290"/>
    </row>
    <row r="252" spans="1:7" ht="15" x14ac:dyDescent="0.25">
      <c r="A252" s="3">
        <f t="shared" si="15"/>
        <v>242</v>
      </c>
      <c r="B252" s="288" t="str">
        <f t="shared" si="16"/>
        <v/>
      </c>
      <c r="C252" s="309" t="e">
        <f t="shared" si="17"/>
        <v>#DIV/0!</v>
      </c>
      <c r="D252" s="152" t="e">
        <f t="shared" si="18"/>
        <v>#DIV/0!</v>
      </c>
      <c r="E252" s="312" t="e">
        <f t="shared" si="19"/>
        <v>#DIV/0!</v>
      </c>
      <c r="F252" s="289"/>
      <c r="G252" s="290"/>
    </row>
    <row r="253" spans="1:7" ht="15" x14ac:dyDescent="0.25">
      <c r="A253" s="3">
        <f t="shared" si="15"/>
        <v>243</v>
      </c>
      <c r="B253" s="288" t="str">
        <f t="shared" si="16"/>
        <v/>
      </c>
      <c r="C253" s="309" t="e">
        <f t="shared" si="17"/>
        <v>#DIV/0!</v>
      </c>
      <c r="D253" s="152" t="e">
        <f t="shared" si="18"/>
        <v>#DIV/0!</v>
      </c>
      <c r="E253" s="312" t="e">
        <f t="shared" si="19"/>
        <v>#DIV/0!</v>
      </c>
      <c r="F253" s="289"/>
      <c r="G253" s="290"/>
    </row>
    <row r="254" spans="1:7" ht="15" x14ac:dyDescent="0.25">
      <c r="A254" s="3">
        <f t="shared" si="15"/>
        <v>244</v>
      </c>
      <c r="B254" s="288" t="str">
        <f t="shared" si="16"/>
        <v/>
      </c>
      <c r="C254" s="309" t="e">
        <f t="shared" si="17"/>
        <v>#DIV/0!</v>
      </c>
      <c r="D254" s="152" t="e">
        <f t="shared" si="18"/>
        <v>#DIV/0!</v>
      </c>
      <c r="E254" s="312" t="e">
        <f t="shared" si="19"/>
        <v>#DIV/0!</v>
      </c>
      <c r="F254" s="289"/>
      <c r="G254" s="290"/>
    </row>
    <row r="255" spans="1:7" ht="15" x14ac:dyDescent="0.25">
      <c r="A255" s="3">
        <f t="shared" si="15"/>
        <v>245</v>
      </c>
      <c r="B255" s="288" t="str">
        <f t="shared" si="16"/>
        <v/>
      </c>
      <c r="C255" s="309" t="e">
        <f t="shared" si="17"/>
        <v>#DIV/0!</v>
      </c>
      <c r="D255" s="152" t="e">
        <f t="shared" si="18"/>
        <v>#DIV/0!</v>
      </c>
      <c r="E255" s="312" t="e">
        <f t="shared" si="19"/>
        <v>#DIV/0!</v>
      </c>
      <c r="F255" s="289"/>
      <c r="G255" s="290"/>
    </row>
    <row r="256" spans="1:7" ht="15" x14ac:dyDescent="0.25">
      <c r="A256" s="3">
        <f t="shared" si="15"/>
        <v>246</v>
      </c>
      <c r="B256" s="288" t="str">
        <f t="shared" si="16"/>
        <v/>
      </c>
      <c r="C256" s="309" t="e">
        <f t="shared" si="17"/>
        <v>#DIV/0!</v>
      </c>
      <c r="D256" s="152" t="e">
        <f t="shared" si="18"/>
        <v>#DIV/0!</v>
      </c>
      <c r="E256" s="312" t="e">
        <f t="shared" si="19"/>
        <v>#DIV/0!</v>
      </c>
      <c r="F256" s="289"/>
      <c r="G256" s="290"/>
    </row>
    <row r="257" spans="1:7" ht="15" x14ac:dyDescent="0.25">
      <c r="A257" s="3">
        <f t="shared" si="15"/>
        <v>247</v>
      </c>
      <c r="B257" s="288" t="str">
        <f t="shared" si="16"/>
        <v/>
      </c>
      <c r="C257" s="309" t="e">
        <f t="shared" si="17"/>
        <v>#DIV/0!</v>
      </c>
      <c r="D257" s="152" t="e">
        <f t="shared" si="18"/>
        <v>#DIV/0!</v>
      </c>
      <c r="E257" s="312" t="e">
        <f t="shared" si="19"/>
        <v>#DIV/0!</v>
      </c>
      <c r="F257" s="289"/>
      <c r="G257" s="290"/>
    </row>
    <row r="258" spans="1:7" ht="15" x14ac:dyDescent="0.25">
      <c r="A258" s="3">
        <f t="shared" si="15"/>
        <v>248</v>
      </c>
      <c r="B258" s="288" t="str">
        <f t="shared" si="16"/>
        <v/>
      </c>
      <c r="C258" s="309" t="e">
        <f t="shared" si="17"/>
        <v>#DIV/0!</v>
      </c>
      <c r="D258" s="152" t="e">
        <f t="shared" si="18"/>
        <v>#DIV/0!</v>
      </c>
      <c r="E258" s="312" t="e">
        <f t="shared" si="19"/>
        <v>#DIV/0!</v>
      </c>
      <c r="F258" s="289"/>
      <c r="G258" s="290"/>
    </row>
    <row r="259" spans="1:7" ht="15" x14ac:dyDescent="0.25">
      <c r="A259" s="3">
        <f t="shared" si="15"/>
        <v>249</v>
      </c>
      <c r="B259" s="288" t="str">
        <f t="shared" si="16"/>
        <v/>
      </c>
      <c r="C259" s="309" t="e">
        <f t="shared" si="17"/>
        <v>#DIV/0!</v>
      </c>
      <c r="D259" s="152" t="e">
        <f t="shared" si="18"/>
        <v>#DIV/0!</v>
      </c>
      <c r="E259" s="312" t="e">
        <f t="shared" si="19"/>
        <v>#DIV/0!</v>
      </c>
      <c r="F259" s="289"/>
      <c r="G259" s="290"/>
    </row>
    <row r="260" spans="1:7" ht="15" x14ac:dyDescent="0.25">
      <c r="A260" s="3">
        <f t="shared" si="15"/>
        <v>250</v>
      </c>
      <c r="B260" s="288" t="str">
        <f t="shared" si="16"/>
        <v/>
      </c>
      <c r="C260" s="309" t="e">
        <f t="shared" si="17"/>
        <v>#DIV/0!</v>
      </c>
      <c r="D260" s="152" t="e">
        <f t="shared" si="18"/>
        <v>#DIV/0!</v>
      </c>
      <c r="E260" s="312" t="e">
        <f t="shared" si="19"/>
        <v>#DIV/0!</v>
      </c>
      <c r="F260" s="289"/>
      <c r="G260" s="290"/>
    </row>
    <row r="261" spans="1:7" ht="15" x14ac:dyDescent="0.25">
      <c r="A261" s="3">
        <f t="shared" si="15"/>
        <v>251</v>
      </c>
      <c r="B261" s="288" t="str">
        <f t="shared" si="16"/>
        <v/>
      </c>
      <c r="C261" s="309" t="e">
        <f t="shared" si="17"/>
        <v>#DIV/0!</v>
      </c>
      <c r="D261" s="152" t="e">
        <f t="shared" si="18"/>
        <v>#DIV/0!</v>
      </c>
      <c r="E261" s="312" t="e">
        <f t="shared" si="19"/>
        <v>#DIV/0!</v>
      </c>
      <c r="F261" s="289"/>
      <c r="G261" s="290"/>
    </row>
    <row r="262" spans="1:7" ht="15" x14ac:dyDescent="0.25">
      <c r="A262" s="3">
        <f t="shared" si="15"/>
        <v>252</v>
      </c>
      <c r="B262" s="288" t="str">
        <f t="shared" si="16"/>
        <v/>
      </c>
      <c r="C262" s="309" t="e">
        <f t="shared" si="17"/>
        <v>#DIV/0!</v>
      </c>
      <c r="D262" s="152" t="e">
        <f t="shared" si="18"/>
        <v>#DIV/0!</v>
      </c>
      <c r="E262" s="312" t="e">
        <f t="shared" si="19"/>
        <v>#DIV/0!</v>
      </c>
      <c r="F262" s="289"/>
      <c r="G262" s="290"/>
    </row>
    <row r="263" spans="1:7" ht="15" x14ac:dyDescent="0.25">
      <c r="A263" s="3">
        <f t="shared" si="15"/>
        <v>253</v>
      </c>
      <c r="B263" s="288" t="str">
        <f t="shared" si="16"/>
        <v/>
      </c>
      <c r="C263" s="309" t="e">
        <f t="shared" si="17"/>
        <v>#DIV/0!</v>
      </c>
      <c r="D263" s="152" t="e">
        <f t="shared" si="18"/>
        <v>#DIV/0!</v>
      </c>
      <c r="E263" s="312" t="e">
        <f t="shared" si="19"/>
        <v>#DIV/0!</v>
      </c>
      <c r="F263" s="289"/>
      <c r="G263" s="290"/>
    </row>
    <row r="264" spans="1:7" ht="15" x14ac:dyDescent="0.25">
      <c r="A264" s="3">
        <f t="shared" si="15"/>
        <v>254</v>
      </c>
      <c r="B264" s="288" t="str">
        <f t="shared" si="16"/>
        <v/>
      </c>
      <c r="C264" s="309" t="e">
        <f t="shared" si="17"/>
        <v>#DIV/0!</v>
      </c>
      <c r="D264" s="152" t="e">
        <f t="shared" si="18"/>
        <v>#DIV/0!</v>
      </c>
      <c r="E264" s="312" t="e">
        <f t="shared" si="19"/>
        <v>#DIV/0!</v>
      </c>
      <c r="F264" s="289"/>
      <c r="G264" s="290"/>
    </row>
    <row r="265" spans="1:7" ht="15" x14ac:dyDescent="0.25">
      <c r="A265" s="3">
        <f t="shared" si="15"/>
        <v>255</v>
      </c>
      <c r="B265" s="288" t="str">
        <f t="shared" si="16"/>
        <v/>
      </c>
      <c r="C265" s="309" t="e">
        <f t="shared" si="17"/>
        <v>#DIV/0!</v>
      </c>
      <c r="D265" s="152" t="e">
        <f t="shared" si="18"/>
        <v>#DIV/0!</v>
      </c>
      <c r="E265" s="312" t="e">
        <f t="shared" si="19"/>
        <v>#DIV/0!</v>
      </c>
      <c r="F265" s="289"/>
      <c r="G265" s="290"/>
    </row>
    <row r="266" spans="1:7" ht="15" x14ac:dyDescent="0.25">
      <c r="A266" s="3">
        <f t="shared" si="15"/>
        <v>256</v>
      </c>
      <c r="B266" s="288" t="str">
        <f t="shared" si="16"/>
        <v/>
      </c>
      <c r="C266" s="309" t="e">
        <f t="shared" si="17"/>
        <v>#DIV/0!</v>
      </c>
      <c r="D266" s="152" t="e">
        <f t="shared" si="18"/>
        <v>#DIV/0!</v>
      </c>
      <c r="E266" s="312" t="e">
        <f t="shared" si="19"/>
        <v>#DIV/0!</v>
      </c>
      <c r="F266" s="289"/>
      <c r="G266" s="290"/>
    </row>
    <row r="267" spans="1:7" ht="15" x14ac:dyDescent="0.25">
      <c r="A267" s="3">
        <f t="shared" ref="A267:A330" si="20">A266+1</f>
        <v>257</v>
      </c>
      <c r="B267" s="288" t="str">
        <f t="shared" si="16"/>
        <v/>
      </c>
      <c r="C267" s="309" t="e">
        <f t="shared" si="17"/>
        <v>#DIV/0!</v>
      </c>
      <c r="D267" s="152" t="e">
        <f t="shared" si="18"/>
        <v>#DIV/0!</v>
      </c>
      <c r="E267" s="312" t="e">
        <f t="shared" si="19"/>
        <v>#DIV/0!</v>
      </c>
      <c r="F267" s="289"/>
      <c r="G267" s="290"/>
    </row>
    <row r="268" spans="1:7" ht="15" x14ac:dyDescent="0.25">
      <c r="A268" s="3">
        <f t="shared" si="20"/>
        <v>258</v>
      </c>
      <c r="B268" s="288" t="str">
        <f t="shared" ref="B268:B331" si="21">IF(A268&lt;($C$9+1),B267+(365/C$7),"")</f>
        <v/>
      </c>
      <c r="C268" s="309" t="e">
        <f t="shared" ref="C268:C331" si="22">IF(($E267&gt;$D$8),$D$8,($E267+($E267*$F$6)/12))</f>
        <v>#DIV/0!</v>
      </c>
      <c r="D268" s="152" t="e">
        <f t="shared" ref="D268:D331" si="23">IF(($E267&gt;0),$D267-1,0)</f>
        <v>#DIV/0!</v>
      </c>
      <c r="E268" s="312" t="e">
        <f t="shared" ref="E268:E331" si="24">$E267+($E267*($F$6/$C$7))-$C268</f>
        <v>#DIV/0!</v>
      </c>
      <c r="F268" s="289"/>
      <c r="G268" s="290"/>
    </row>
    <row r="269" spans="1:7" ht="15" x14ac:dyDescent="0.25">
      <c r="A269" s="3">
        <f t="shared" si="20"/>
        <v>259</v>
      </c>
      <c r="B269" s="288" t="str">
        <f t="shared" si="21"/>
        <v/>
      </c>
      <c r="C269" s="309" t="e">
        <f t="shared" si="22"/>
        <v>#DIV/0!</v>
      </c>
      <c r="D269" s="152" t="e">
        <f t="shared" si="23"/>
        <v>#DIV/0!</v>
      </c>
      <c r="E269" s="312" t="e">
        <f t="shared" si="24"/>
        <v>#DIV/0!</v>
      </c>
      <c r="F269" s="289"/>
      <c r="G269" s="290"/>
    </row>
    <row r="270" spans="1:7" ht="15" x14ac:dyDescent="0.25">
      <c r="A270" s="3">
        <f t="shared" si="20"/>
        <v>260</v>
      </c>
      <c r="B270" s="288" t="str">
        <f t="shared" si="21"/>
        <v/>
      </c>
      <c r="C270" s="309" t="e">
        <f t="shared" si="22"/>
        <v>#DIV/0!</v>
      </c>
      <c r="D270" s="152" t="e">
        <f t="shared" si="23"/>
        <v>#DIV/0!</v>
      </c>
      <c r="E270" s="312" t="e">
        <f t="shared" si="24"/>
        <v>#DIV/0!</v>
      </c>
      <c r="F270" s="289"/>
      <c r="G270" s="290"/>
    </row>
    <row r="271" spans="1:7" ht="15" x14ac:dyDescent="0.25">
      <c r="A271" s="3">
        <f t="shared" si="20"/>
        <v>261</v>
      </c>
      <c r="B271" s="288" t="str">
        <f t="shared" si="21"/>
        <v/>
      </c>
      <c r="C271" s="309" t="e">
        <f t="shared" si="22"/>
        <v>#DIV/0!</v>
      </c>
      <c r="D271" s="152" t="e">
        <f t="shared" si="23"/>
        <v>#DIV/0!</v>
      </c>
      <c r="E271" s="312" t="e">
        <f t="shared" si="24"/>
        <v>#DIV/0!</v>
      </c>
      <c r="F271" s="289"/>
      <c r="G271" s="290"/>
    </row>
    <row r="272" spans="1:7" ht="15" x14ac:dyDescent="0.25">
      <c r="A272" s="3">
        <f t="shared" si="20"/>
        <v>262</v>
      </c>
      <c r="B272" s="288" t="str">
        <f t="shared" si="21"/>
        <v/>
      </c>
      <c r="C272" s="309" t="e">
        <f t="shared" si="22"/>
        <v>#DIV/0!</v>
      </c>
      <c r="D272" s="152" t="e">
        <f t="shared" si="23"/>
        <v>#DIV/0!</v>
      </c>
      <c r="E272" s="312" t="e">
        <f t="shared" si="24"/>
        <v>#DIV/0!</v>
      </c>
      <c r="F272" s="289"/>
      <c r="G272" s="290"/>
    </row>
    <row r="273" spans="1:7" ht="15" x14ac:dyDescent="0.25">
      <c r="A273" s="3">
        <f t="shared" si="20"/>
        <v>263</v>
      </c>
      <c r="B273" s="288" t="str">
        <f t="shared" si="21"/>
        <v/>
      </c>
      <c r="C273" s="309" t="e">
        <f t="shared" si="22"/>
        <v>#DIV/0!</v>
      </c>
      <c r="D273" s="152" t="e">
        <f t="shared" si="23"/>
        <v>#DIV/0!</v>
      </c>
      <c r="E273" s="312" t="e">
        <f t="shared" si="24"/>
        <v>#DIV/0!</v>
      </c>
      <c r="F273" s="289"/>
      <c r="G273" s="290"/>
    </row>
    <row r="274" spans="1:7" ht="15" x14ac:dyDescent="0.25">
      <c r="A274" s="3">
        <f t="shared" si="20"/>
        <v>264</v>
      </c>
      <c r="B274" s="288" t="str">
        <f t="shared" si="21"/>
        <v/>
      </c>
      <c r="C274" s="309" t="e">
        <f t="shared" si="22"/>
        <v>#DIV/0!</v>
      </c>
      <c r="D274" s="152" t="e">
        <f t="shared" si="23"/>
        <v>#DIV/0!</v>
      </c>
      <c r="E274" s="312" t="e">
        <f t="shared" si="24"/>
        <v>#DIV/0!</v>
      </c>
      <c r="F274" s="289"/>
      <c r="G274" s="290"/>
    </row>
    <row r="275" spans="1:7" ht="15" x14ac:dyDescent="0.25">
      <c r="A275" s="3">
        <f t="shared" si="20"/>
        <v>265</v>
      </c>
      <c r="B275" s="288" t="str">
        <f t="shared" si="21"/>
        <v/>
      </c>
      <c r="C275" s="309" t="e">
        <f t="shared" si="22"/>
        <v>#DIV/0!</v>
      </c>
      <c r="D275" s="152" t="e">
        <f t="shared" si="23"/>
        <v>#DIV/0!</v>
      </c>
      <c r="E275" s="312" t="e">
        <f t="shared" si="24"/>
        <v>#DIV/0!</v>
      </c>
      <c r="F275" s="289"/>
      <c r="G275" s="290"/>
    </row>
    <row r="276" spans="1:7" ht="15" x14ac:dyDescent="0.25">
      <c r="A276" s="3">
        <f t="shared" si="20"/>
        <v>266</v>
      </c>
      <c r="B276" s="288" t="str">
        <f t="shared" si="21"/>
        <v/>
      </c>
      <c r="C276" s="309" t="e">
        <f t="shared" si="22"/>
        <v>#DIV/0!</v>
      </c>
      <c r="D276" s="152" t="e">
        <f t="shared" si="23"/>
        <v>#DIV/0!</v>
      </c>
      <c r="E276" s="312" t="e">
        <f t="shared" si="24"/>
        <v>#DIV/0!</v>
      </c>
      <c r="F276" s="289"/>
      <c r="G276" s="290"/>
    </row>
    <row r="277" spans="1:7" ht="15" x14ac:dyDescent="0.25">
      <c r="A277" s="3">
        <f t="shared" si="20"/>
        <v>267</v>
      </c>
      <c r="B277" s="288" t="str">
        <f t="shared" si="21"/>
        <v/>
      </c>
      <c r="C277" s="309" t="e">
        <f t="shared" si="22"/>
        <v>#DIV/0!</v>
      </c>
      <c r="D277" s="152" t="e">
        <f t="shared" si="23"/>
        <v>#DIV/0!</v>
      </c>
      <c r="E277" s="312" t="e">
        <f t="shared" si="24"/>
        <v>#DIV/0!</v>
      </c>
      <c r="F277" s="289"/>
      <c r="G277" s="290"/>
    </row>
    <row r="278" spans="1:7" ht="15" x14ac:dyDescent="0.25">
      <c r="A278" s="3">
        <f t="shared" si="20"/>
        <v>268</v>
      </c>
      <c r="B278" s="288" t="str">
        <f t="shared" si="21"/>
        <v/>
      </c>
      <c r="C278" s="309" t="e">
        <f t="shared" si="22"/>
        <v>#DIV/0!</v>
      </c>
      <c r="D278" s="152" t="e">
        <f t="shared" si="23"/>
        <v>#DIV/0!</v>
      </c>
      <c r="E278" s="312" t="e">
        <f t="shared" si="24"/>
        <v>#DIV/0!</v>
      </c>
      <c r="F278" s="289"/>
      <c r="G278" s="290"/>
    </row>
    <row r="279" spans="1:7" ht="15" x14ac:dyDescent="0.25">
      <c r="A279" s="3">
        <f t="shared" si="20"/>
        <v>269</v>
      </c>
      <c r="B279" s="288" t="str">
        <f t="shared" si="21"/>
        <v/>
      </c>
      <c r="C279" s="309" t="e">
        <f t="shared" si="22"/>
        <v>#DIV/0!</v>
      </c>
      <c r="D279" s="152" t="e">
        <f t="shared" si="23"/>
        <v>#DIV/0!</v>
      </c>
      <c r="E279" s="312" t="e">
        <f t="shared" si="24"/>
        <v>#DIV/0!</v>
      </c>
      <c r="F279" s="289"/>
      <c r="G279" s="290"/>
    </row>
    <row r="280" spans="1:7" ht="15" x14ac:dyDescent="0.25">
      <c r="A280" s="3">
        <f t="shared" si="20"/>
        <v>270</v>
      </c>
      <c r="B280" s="288" t="str">
        <f t="shared" si="21"/>
        <v/>
      </c>
      <c r="C280" s="309" t="e">
        <f t="shared" si="22"/>
        <v>#DIV/0!</v>
      </c>
      <c r="D280" s="152" t="e">
        <f t="shared" si="23"/>
        <v>#DIV/0!</v>
      </c>
      <c r="E280" s="312" t="e">
        <f t="shared" si="24"/>
        <v>#DIV/0!</v>
      </c>
      <c r="F280" s="289"/>
      <c r="G280" s="290"/>
    </row>
    <row r="281" spans="1:7" ht="15" x14ac:dyDescent="0.25">
      <c r="A281" s="3">
        <f t="shared" si="20"/>
        <v>271</v>
      </c>
      <c r="B281" s="288" t="str">
        <f t="shared" si="21"/>
        <v/>
      </c>
      <c r="C281" s="309" t="e">
        <f t="shared" si="22"/>
        <v>#DIV/0!</v>
      </c>
      <c r="D281" s="152" t="e">
        <f t="shared" si="23"/>
        <v>#DIV/0!</v>
      </c>
      <c r="E281" s="312" t="e">
        <f t="shared" si="24"/>
        <v>#DIV/0!</v>
      </c>
      <c r="F281" s="289"/>
      <c r="G281" s="290"/>
    </row>
    <row r="282" spans="1:7" ht="15" x14ac:dyDescent="0.25">
      <c r="A282" s="3">
        <f t="shared" si="20"/>
        <v>272</v>
      </c>
      <c r="B282" s="288" t="str">
        <f t="shared" si="21"/>
        <v/>
      </c>
      <c r="C282" s="309" t="e">
        <f t="shared" si="22"/>
        <v>#DIV/0!</v>
      </c>
      <c r="D282" s="152" t="e">
        <f t="shared" si="23"/>
        <v>#DIV/0!</v>
      </c>
      <c r="E282" s="312" t="e">
        <f t="shared" si="24"/>
        <v>#DIV/0!</v>
      </c>
      <c r="F282" s="289"/>
      <c r="G282" s="290"/>
    </row>
    <row r="283" spans="1:7" ht="15" x14ac:dyDescent="0.25">
      <c r="A283" s="3">
        <f t="shared" si="20"/>
        <v>273</v>
      </c>
      <c r="B283" s="288" t="str">
        <f t="shared" si="21"/>
        <v/>
      </c>
      <c r="C283" s="309" t="e">
        <f t="shared" si="22"/>
        <v>#DIV/0!</v>
      </c>
      <c r="D283" s="152" t="e">
        <f t="shared" si="23"/>
        <v>#DIV/0!</v>
      </c>
      <c r="E283" s="312" t="e">
        <f t="shared" si="24"/>
        <v>#DIV/0!</v>
      </c>
      <c r="F283" s="289"/>
      <c r="G283" s="290"/>
    </row>
    <row r="284" spans="1:7" ht="15" x14ac:dyDescent="0.25">
      <c r="A284" s="3">
        <f t="shared" si="20"/>
        <v>274</v>
      </c>
      <c r="B284" s="288" t="str">
        <f t="shared" si="21"/>
        <v/>
      </c>
      <c r="C284" s="309" t="e">
        <f t="shared" si="22"/>
        <v>#DIV/0!</v>
      </c>
      <c r="D284" s="152" t="e">
        <f t="shared" si="23"/>
        <v>#DIV/0!</v>
      </c>
      <c r="E284" s="312" t="e">
        <f t="shared" si="24"/>
        <v>#DIV/0!</v>
      </c>
      <c r="F284" s="289"/>
      <c r="G284" s="290"/>
    </row>
    <row r="285" spans="1:7" ht="15" x14ac:dyDescent="0.25">
      <c r="A285" s="3">
        <f t="shared" si="20"/>
        <v>275</v>
      </c>
      <c r="B285" s="288" t="str">
        <f t="shared" si="21"/>
        <v/>
      </c>
      <c r="C285" s="309" t="e">
        <f t="shared" si="22"/>
        <v>#DIV/0!</v>
      </c>
      <c r="D285" s="152" t="e">
        <f t="shared" si="23"/>
        <v>#DIV/0!</v>
      </c>
      <c r="E285" s="312" t="e">
        <f t="shared" si="24"/>
        <v>#DIV/0!</v>
      </c>
      <c r="F285" s="289"/>
      <c r="G285" s="290"/>
    </row>
    <row r="286" spans="1:7" ht="15" x14ac:dyDescent="0.25">
      <c r="A286" s="3">
        <f t="shared" si="20"/>
        <v>276</v>
      </c>
      <c r="B286" s="288" t="str">
        <f t="shared" si="21"/>
        <v/>
      </c>
      <c r="C286" s="309" t="e">
        <f t="shared" si="22"/>
        <v>#DIV/0!</v>
      </c>
      <c r="D286" s="152" t="e">
        <f t="shared" si="23"/>
        <v>#DIV/0!</v>
      </c>
      <c r="E286" s="312" t="e">
        <f t="shared" si="24"/>
        <v>#DIV/0!</v>
      </c>
      <c r="F286" s="289"/>
      <c r="G286" s="290"/>
    </row>
    <row r="287" spans="1:7" ht="15" x14ac:dyDescent="0.25">
      <c r="A287" s="3">
        <f t="shared" si="20"/>
        <v>277</v>
      </c>
      <c r="B287" s="288" t="str">
        <f t="shared" si="21"/>
        <v/>
      </c>
      <c r="C287" s="309" t="e">
        <f t="shared" si="22"/>
        <v>#DIV/0!</v>
      </c>
      <c r="D287" s="152" t="e">
        <f t="shared" si="23"/>
        <v>#DIV/0!</v>
      </c>
      <c r="E287" s="312" t="e">
        <f t="shared" si="24"/>
        <v>#DIV/0!</v>
      </c>
      <c r="F287" s="289"/>
      <c r="G287" s="290"/>
    </row>
    <row r="288" spans="1:7" ht="15" x14ac:dyDescent="0.25">
      <c r="A288" s="3">
        <f t="shared" si="20"/>
        <v>278</v>
      </c>
      <c r="B288" s="288" t="str">
        <f t="shared" si="21"/>
        <v/>
      </c>
      <c r="C288" s="309" t="e">
        <f t="shared" si="22"/>
        <v>#DIV/0!</v>
      </c>
      <c r="D288" s="152" t="e">
        <f t="shared" si="23"/>
        <v>#DIV/0!</v>
      </c>
      <c r="E288" s="312" t="e">
        <f t="shared" si="24"/>
        <v>#DIV/0!</v>
      </c>
      <c r="F288" s="289"/>
      <c r="G288" s="290"/>
    </row>
    <row r="289" spans="1:7" ht="15" x14ac:dyDescent="0.25">
      <c r="A289" s="3">
        <f t="shared" si="20"/>
        <v>279</v>
      </c>
      <c r="B289" s="288" t="str">
        <f t="shared" si="21"/>
        <v/>
      </c>
      <c r="C289" s="309" t="e">
        <f t="shared" si="22"/>
        <v>#DIV/0!</v>
      </c>
      <c r="D289" s="152" t="e">
        <f t="shared" si="23"/>
        <v>#DIV/0!</v>
      </c>
      <c r="E289" s="312" t="e">
        <f t="shared" si="24"/>
        <v>#DIV/0!</v>
      </c>
      <c r="F289" s="289"/>
      <c r="G289" s="290"/>
    </row>
    <row r="290" spans="1:7" ht="15" x14ac:dyDescent="0.25">
      <c r="A290" s="3">
        <f t="shared" si="20"/>
        <v>280</v>
      </c>
      <c r="B290" s="288" t="str">
        <f t="shared" si="21"/>
        <v/>
      </c>
      <c r="C290" s="309" t="e">
        <f t="shared" si="22"/>
        <v>#DIV/0!</v>
      </c>
      <c r="D290" s="152" t="e">
        <f t="shared" si="23"/>
        <v>#DIV/0!</v>
      </c>
      <c r="E290" s="312" t="e">
        <f t="shared" si="24"/>
        <v>#DIV/0!</v>
      </c>
      <c r="F290" s="289"/>
      <c r="G290" s="290"/>
    </row>
    <row r="291" spans="1:7" ht="15" x14ac:dyDescent="0.25">
      <c r="A291" s="3">
        <f t="shared" si="20"/>
        <v>281</v>
      </c>
      <c r="B291" s="288" t="str">
        <f t="shared" si="21"/>
        <v/>
      </c>
      <c r="C291" s="309" t="e">
        <f t="shared" si="22"/>
        <v>#DIV/0!</v>
      </c>
      <c r="D291" s="152" t="e">
        <f t="shared" si="23"/>
        <v>#DIV/0!</v>
      </c>
      <c r="E291" s="312" t="e">
        <f t="shared" si="24"/>
        <v>#DIV/0!</v>
      </c>
      <c r="F291" s="289"/>
      <c r="G291" s="290"/>
    </row>
    <row r="292" spans="1:7" ht="15" x14ac:dyDescent="0.25">
      <c r="A292" s="3">
        <f t="shared" si="20"/>
        <v>282</v>
      </c>
      <c r="B292" s="288" t="str">
        <f t="shared" si="21"/>
        <v/>
      </c>
      <c r="C292" s="309" t="e">
        <f t="shared" si="22"/>
        <v>#DIV/0!</v>
      </c>
      <c r="D292" s="152" t="e">
        <f t="shared" si="23"/>
        <v>#DIV/0!</v>
      </c>
      <c r="E292" s="312" t="e">
        <f t="shared" si="24"/>
        <v>#DIV/0!</v>
      </c>
      <c r="F292" s="289"/>
      <c r="G292" s="290"/>
    </row>
    <row r="293" spans="1:7" ht="15" x14ac:dyDescent="0.25">
      <c r="A293" s="3">
        <f t="shared" si="20"/>
        <v>283</v>
      </c>
      <c r="B293" s="288" t="str">
        <f t="shared" si="21"/>
        <v/>
      </c>
      <c r="C293" s="309" t="e">
        <f t="shared" si="22"/>
        <v>#DIV/0!</v>
      </c>
      <c r="D293" s="152" t="e">
        <f t="shared" si="23"/>
        <v>#DIV/0!</v>
      </c>
      <c r="E293" s="312" t="e">
        <f t="shared" si="24"/>
        <v>#DIV/0!</v>
      </c>
      <c r="F293" s="289"/>
      <c r="G293" s="290"/>
    </row>
    <row r="294" spans="1:7" ht="15" x14ac:dyDescent="0.25">
      <c r="A294" s="3">
        <f t="shared" si="20"/>
        <v>284</v>
      </c>
      <c r="B294" s="288" t="str">
        <f t="shared" si="21"/>
        <v/>
      </c>
      <c r="C294" s="309" t="e">
        <f t="shared" si="22"/>
        <v>#DIV/0!</v>
      </c>
      <c r="D294" s="152" t="e">
        <f t="shared" si="23"/>
        <v>#DIV/0!</v>
      </c>
      <c r="E294" s="312" t="e">
        <f t="shared" si="24"/>
        <v>#DIV/0!</v>
      </c>
      <c r="F294" s="289"/>
      <c r="G294" s="290"/>
    </row>
    <row r="295" spans="1:7" ht="15" x14ac:dyDescent="0.25">
      <c r="A295" s="3">
        <f t="shared" si="20"/>
        <v>285</v>
      </c>
      <c r="B295" s="288" t="str">
        <f t="shared" si="21"/>
        <v/>
      </c>
      <c r="C295" s="309" t="e">
        <f t="shared" si="22"/>
        <v>#DIV/0!</v>
      </c>
      <c r="D295" s="152" t="e">
        <f t="shared" si="23"/>
        <v>#DIV/0!</v>
      </c>
      <c r="E295" s="312" t="e">
        <f t="shared" si="24"/>
        <v>#DIV/0!</v>
      </c>
      <c r="F295" s="289"/>
      <c r="G295" s="290"/>
    </row>
    <row r="296" spans="1:7" ht="15" x14ac:dyDescent="0.25">
      <c r="A296" s="3">
        <f t="shared" si="20"/>
        <v>286</v>
      </c>
      <c r="B296" s="288" t="str">
        <f t="shared" si="21"/>
        <v/>
      </c>
      <c r="C296" s="309" t="e">
        <f t="shared" si="22"/>
        <v>#DIV/0!</v>
      </c>
      <c r="D296" s="152" t="e">
        <f t="shared" si="23"/>
        <v>#DIV/0!</v>
      </c>
      <c r="E296" s="312" t="e">
        <f t="shared" si="24"/>
        <v>#DIV/0!</v>
      </c>
      <c r="F296" s="289"/>
      <c r="G296" s="290"/>
    </row>
    <row r="297" spans="1:7" ht="15" x14ac:dyDescent="0.25">
      <c r="A297" s="3">
        <f t="shared" si="20"/>
        <v>287</v>
      </c>
      <c r="B297" s="288" t="str">
        <f t="shared" si="21"/>
        <v/>
      </c>
      <c r="C297" s="309" t="e">
        <f t="shared" si="22"/>
        <v>#DIV/0!</v>
      </c>
      <c r="D297" s="152" t="e">
        <f t="shared" si="23"/>
        <v>#DIV/0!</v>
      </c>
      <c r="E297" s="312" t="e">
        <f t="shared" si="24"/>
        <v>#DIV/0!</v>
      </c>
      <c r="F297" s="289"/>
      <c r="G297" s="290"/>
    </row>
    <row r="298" spans="1:7" ht="15" x14ac:dyDescent="0.25">
      <c r="A298" s="3">
        <f t="shared" si="20"/>
        <v>288</v>
      </c>
      <c r="B298" s="288" t="str">
        <f t="shared" si="21"/>
        <v/>
      </c>
      <c r="C298" s="309" t="e">
        <f t="shared" si="22"/>
        <v>#DIV/0!</v>
      </c>
      <c r="D298" s="152" t="e">
        <f t="shared" si="23"/>
        <v>#DIV/0!</v>
      </c>
      <c r="E298" s="312" t="e">
        <f t="shared" si="24"/>
        <v>#DIV/0!</v>
      </c>
      <c r="F298" s="289"/>
      <c r="G298" s="290"/>
    </row>
    <row r="299" spans="1:7" ht="15" x14ac:dyDescent="0.25">
      <c r="A299" s="3">
        <f t="shared" si="20"/>
        <v>289</v>
      </c>
      <c r="B299" s="288" t="str">
        <f t="shared" si="21"/>
        <v/>
      </c>
      <c r="C299" s="309" t="e">
        <f t="shared" si="22"/>
        <v>#DIV/0!</v>
      </c>
      <c r="D299" s="152" t="e">
        <f t="shared" si="23"/>
        <v>#DIV/0!</v>
      </c>
      <c r="E299" s="312" t="e">
        <f t="shared" si="24"/>
        <v>#DIV/0!</v>
      </c>
      <c r="F299" s="289"/>
      <c r="G299" s="290"/>
    </row>
    <row r="300" spans="1:7" ht="15" x14ac:dyDescent="0.25">
      <c r="A300" s="3">
        <f t="shared" si="20"/>
        <v>290</v>
      </c>
      <c r="B300" s="288" t="str">
        <f t="shared" si="21"/>
        <v/>
      </c>
      <c r="C300" s="309" t="e">
        <f t="shared" si="22"/>
        <v>#DIV/0!</v>
      </c>
      <c r="D300" s="152" t="e">
        <f t="shared" si="23"/>
        <v>#DIV/0!</v>
      </c>
      <c r="E300" s="312" t="e">
        <f t="shared" si="24"/>
        <v>#DIV/0!</v>
      </c>
      <c r="F300" s="289"/>
      <c r="G300" s="290"/>
    </row>
    <row r="301" spans="1:7" ht="15" x14ac:dyDescent="0.25">
      <c r="A301" s="3">
        <f t="shared" si="20"/>
        <v>291</v>
      </c>
      <c r="B301" s="288" t="str">
        <f t="shared" si="21"/>
        <v/>
      </c>
      <c r="C301" s="309" t="e">
        <f t="shared" si="22"/>
        <v>#DIV/0!</v>
      </c>
      <c r="D301" s="152" t="e">
        <f t="shared" si="23"/>
        <v>#DIV/0!</v>
      </c>
      <c r="E301" s="312" t="e">
        <f t="shared" si="24"/>
        <v>#DIV/0!</v>
      </c>
      <c r="F301" s="289"/>
      <c r="G301" s="290"/>
    </row>
    <row r="302" spans="1:7" ht="15" x14ac:dyDescent="0.25">
      <c r="A302" s="3">
        <f t="shared" si="20"/>
        <v>292</v>
      </c>
      <c r="B302" s="288" t="str">
        <f t="shared" si="21"/>
        <v/>
      </c>
      <c r="C302" s="309" t="e">
        <f t="shared" si="22"/>
        <v>#DIV/0!</v>
      </c>
      <c r="D302" s="152" t="e">
        <f t="shared" si="23"/>
        <v>#DIV/0!</v>
      </c>
      <c r="E302" s="312" t="e">
        <f t="shared" si="24"/>
        <v>#DIV/0!</v>
      </c>
      <c r="F302" s="289"/>
      <c r="G302" s="290"/>
    </row>
    <row r="303" spans="1:7" ht="15" x14ac:dyDescent="0.25">
      <c r="A303" s="3">
        <f t="shared" si="20"/>
        <v>293</v>
      </c>
      <c r="B303" s="288" t="str">
        <f t="shared" si="21"/>
        <v/>
      </c>
      <c r="C303" s="309" t="e">
        <f t="shared" si="22"/>
        <v>#DIV/0!</v>
      </c>
      <c r="D303" s="152" t="e">
        <f t="shared" si="23"/>
        <v>#DIV/0!</v>
      </c>
      <c r="E303" s="312" t="e">
        <f t="shared" si="24"/>
        <v>#DIV/0!</v>
      </c>
      <c r="F303" s="289"/>
      <c r="G303" s="290"/>
    </row>
    <row r="304" spans="1:7" ht="15" x14ac:dyDescent="0.25">
      <c r="A304" s="3">
        <f t="shared" si="20"/>
        <v>294</v>
      </c>
      <c r="B304" s="288" t="str">
        <f t="shared" si="21"/>
        <v/>
      </c>
      <c r="C304" s="309" t="e">
        <f t="shared" si="22"/>
        <v>#DIV/0!</v>
      </c>
      <c r="D304" s="152" t="e">
        <f t="shared" si="23"/>
        <v>#DIV/0!</v>
      </c>
      <c r="E304" s="312" t="e">
        <f t="shared" si="24"/>
        <v>#DIV/0!</v>
      </c>
      <c r="F304" s="289"/>
      <c r="G304" s="290"/>
    </row>
    <row r="305" spans="1:7" ht="15" x14ac:dyDescent="0.25">
      <c r="A305" s="3">
        <f t="shared" si="20"/>
        <v>295</v>
      </c>
      <c r="B305" s="288" t="str">
        <f t="shared" si="21"/>
        <v/>
      </c>
      <c r="C305" s="309" t="e">
        <f t="shared" si="22"/>
        <v>#DIV/0!</v>
      </c>
      <c r="D305" s="152" t="e">
        <f t="shared" si="23"/>
        <v>#DIV/0!</v>
      </c>
      <c r="E305" s="312" t="e">
        <f t="shared" si="24"/>
        <v>#DIV/0!</v>
      </c>
      <c r="F305" s="289"/>
      <c r="G305" s="290"/>
    </row>
    <row r="306" spans="1:7" ht="15" x14ac:dyDescent="0.25">
      <c r="A306" s="3">
        <f t="shared" si="20"/>
        <v>296</v>
      </c>
      <c r="B306" s="288" t="str">
        <f t="shared" si="21"/>
        <v/>
      </c>
      <c r="C306" s="309" t="e">
        <f t="shared" si="22"/>
        <v>#DIV/0!</v>
      </c>
      <c r="D306" s="152" t="e">
        <f t="shared" si="23"/>
        <v>#DIV/0!</v>
      </c>
      <c r="E306" s="312" t="e">
        <f t="shared" si="24"/>
        <v>#DIV/0!</v>
      </c>
      <c r="F306" s="289"/>
      <c r="G306" s="290"/>
    </row>
    <row r="307" spans="1:7" ht="15" x14ac:dyDescent="0.25">
      <c r="A307" s="3">
        <f t="shared" si="20"/>
        <v>297</v>
      </c>
      <c r="B307" s="288" t="str">
        <f t="shared" si="21"/>
        <v/>
      </c>
      <c r="C307" s="309" t="e">
        <f t="shared" si="22"/>
        <v>#DIV/0!</v>
      </c>
      <c r="D307" s="152" t="e">
        <f t="shared" si="23"/>
        <v>#DIV/0!</v>
      </c>
      <c r="E307" s="312" t="e">
        <f t="shared" si="24"/>
        <v>#DIV/0!</v>
      </c>
      <c r="F307" s="289"/>
      <c r="G307" s="290"/>
    </row>
    <row r="308" spans="1:7" ht="15" x14ac:dyDescent="0.25">
      <c r="A308" s="3">
        <f t="shared" si="20"/>
        <v>298</v>
      </c>
      <c r="B308" s="288" t="str">
        <f t="shared" si="21"/>
        <v/>
      </c>
      <c r="C308" s="309" t="e">
        <f t="shared" si="22"/>
        <v>#DIV/0!</v>
      </c>
      <c r="D308" s="152" t="e">
        <f t="shared" si="23"/>
        <v>#DIV/0!</v>
      </c>
      <c r="E308" s="312" t="e">
        <f t="shared" si="24"/>
        <v>#DIV/0!</v>
      </c>
      <c r="F308" s="289"/>
      <c r="G308" s="290"/>
    </row>
    <row r="309" spans="1:7" ht="15" x14ac:dyDescent="0.25">
      <c r="A309" s="3">
        <f t="shared" si="20"/>
        <v>299</v>
      </c>
      <c r="B309" s="288" t="str">
        <f t="shared" si="21"/>
        <v/>
      </c>
      <c r="C309" s="309" t="e">
        <f t="shared" si="22"/>
        <v>#DIV/0!</v>
      </c>
      <c r="D309" s="152" t="e">
        <f t="shared" si="23"/>
        <v>#DIV/0!</v>
      </c>
      <c r="E309" s="312" t="e">
        <f t="shared" si="24"/>
        <v>#DIV/0!</v>
      </c>
      <c r="F309" s="289"/>
      <c r="G309" s="290"/>
    </row>
    <row r="310" spans="1:7" ht="15" x14ac:dyDescent="0.25">
      <c r="A310" s="3">
        <f t="shared" si="20"/>
        <v>300</v>
      </c>
      <c r="B310" s="288" t="str">
        <f t="shared" si="21"/>
        <v/>
      </c>
      <c r="C310" s="309" t="e">
        <f t="shared" si="22"/>
        <v>#DIV/0!</v>
      </c>
      <c r="D310" s="152" t="e">
        <f t="shared" si="23"/>
        <v>#DIV/0!</v>
      </c>
      <c r="E310" s="312" t="e">
        <f t="shared" si="24"/>
        <v>#DIV/0!</v>
      </c>
      <c r="F310" s="289"/>
      <c r="G310" s="290"/>
    </row>
    <row r="311" spans="1:7" ht="15" x14ac:dyDescent="0.25">
      <c r="A311" s="3">
        <f t="shared" si="20"/>
        <v>301</v>
      </c>
      <c r="B311" s="288" t="str">
        <f t="shared" si="21"/>
        <v/>
      </c>
      <c r="C311" s="309" t="e">
        <f t="shared" si="22"/>
        <v>#DIV/0!</v>
      </c>
      <c r="D311" s="152" t="e">
        <f t="shared" si="23"/>
        <v>#DIV/0!</v>
      </c>
      <c r="E311" s="312" t="e">
        <f t="shared" si="24"/>
        <v>#DIV/0!</v>
      </c>
      <c r="F311" s="289"/>
      <c r="G311" s="290"/>
    </row>
    <row r="312" spans="1:7" ht="15" x14ac:dyDescent="0.25">
      <c r="A312" s="3">
        <f t="shared" si="20"/>
        <v>302</v>
      </c>
      <c r="B312" s="288" t="str">
        <f t="shared" si="21"/>
        <v/>
      </c>
      <c r="C312" s="309" t="e">
        <f t="shared" si="22"/>
        <v>#DIV/0!</v>
      </c>
      <c r="D312" s="152" t="e">
        <f t="shared" si="23"/>
        <v>#DIV/0!</v>
      </c>
      <c r="E312" s="312" t="e">
        <f t="shared" si="24"/>
        <v>#DIV/0!</v>
      </c>
      <c r="F312" s="289"/>
      <c r="G312" s="290"/>
    </row>
    <row r="313" spans="1:7" ht="15" x14ac:dyDescent="0.25">
      <c r="A313" s="3">
        <f t="shared" si="20"/>
        <v>303</v>
      </c>
      <c r="B313" s="288" t="str">
        <f t="shared" si="21"/>
        <v/>
      </c>
      <c r="C313" s="309" t="e">
        <f t="shared" si="22"/>
        <v>#DIV/0!</v>
      </c>
      <c r="D313" s="152" t="e">
        <f t="shared" si="23"/>
        <v>#DIV/0!</v>
      </c>
      <c r="E313" s="312" t="e">
        <f t="shared" si="24"/>
        <v>#DIV/0!</v>
      </c>
      <c r="F313" s="289"/>
      <c r="G313" s="290"/>
    </row>
    <row r="314" spans="1:7" ht="15" x14ac:dyDescent="0.25">
      <c r="A314" s="3">
        <f t="shared" si="20"/>
        <v>304</v>
      </c>
      <c r="B314" s="288" t="str">
        <f t="shared" si="21"/>
        <v/>
      </c>
      <c r="C314" s="309" t="e">
        <f t="shared" si="22"/>
        <v>#DIV/0!</v>
      </c>
      <c r="D314" s="152" t="e">
        <f t="shared" si="23"/>
        <v>#DIV/0!</v>
      </c>
      <c r="E314" s="312" t="e">
        <f t="shared" si="24"/>
        <v>#DIV/0!</v>
      </c>
      <c r="F314" s="289"/>
      <c r="G314" s="290"/>
    </row>
    <row r="315" spans="1:7" ht="15" x14ac:dyDescent="0.25">
      <c r="A315" s="3">
        <f t="shared" si="20"/>
        <v>305</v>
      </c>
      <c r="B315" s="288" t="str">
        <f t="shared" si="21"/>
        <v/>
      </c>
      <c r="C315" s="309" t="e">
        <f t="shared" si="22"/>
        <v>#DIV/0!</v>
      </c>
      <c r="D315" s="152" t="e">
        <f t="shared" si="23"/>
        <v>#DIV/0!</v>
      </c>
      <c r="E315" s="312" t="e">
        <f t="shared" si="24"/>
        <v>#DIV/0!</v>
      </c>
      <c r="F315" s="289"/>
      <c r="G315" s="290"/>
    </row>
    <row r="316" spans="1:7" ht="15" x14ac:dyDescent="0.25">
      <c r="A316" s="3">
        <f t="shared" si="20"/>
        <v>306</v>
      </c>
      <c r="B316" s="288" t="str">
        <f t="shared" si="21"/>
        <v/>
      </c>
      <c r="C316" s="309" t="e">
        <f t="shared" si="22"/>
        <v>#DIV/0!</v>
      </c>
      <c r="D316" s="152" t="e">
        <f t="shared" si="23"/>
        <v>#DIV/0!</v>
      </c>
      <c r="E316" s="312" t="e">
        <f t="shared" si="24"/>
        <v>#DIV/0!</v>
      </c>
      <c r="F316" s="289"/>
      <c r="G316" s="290"/>
    </row>
    <row r="317" spans="1:7" ht="15" x14ac:dyDescent="0.25">
      <c r="A317" s="3">
        <f t="shared" si="20"/>
        <v>307</v>
      </c>
      <c r="B317" s="288" t="str">
        <f t="shared" si="21"/>
        <v/>
      </c>
      <c r="C317" s="309" t="e">
        <f t="shared" si="22"/>
        <v>#DIV/0!</v>
      </c>
      <c r="D317" s="152" t="e">
        <f t="shared" si="23"/>
        <v>#DIV/0!</v>
      </c>
      <c r="E317" s="312" t="e">
        <f t="shared" si="24"/>
        <v>#DIV/0!</v>
      </c>
      <c r="F317" s="289"/>
      <c r="G317" s="290"/>
    </row>
    <row r="318" spans="1:7" ht="15" x14ac:dyDescent="0.25">
      <c r="A318" s="3">
        <f t="shared" si="20"/>
        <v>308</v>
      </c>
      <c r="B318" s="288" t="str">
        <f t="shared" si="21"/>
        <v/>
      </c>
      <c r="C318" s="309" t="e">
        <f t="shared" si="22"/>
        <v>#DIV/0!</v>
      </c>
      <c r="D318" s="152" t="e">
        <f t="shared" si="23"/>
        <v>#DIV/0!</v>
      </c>
      <c r="E318" s="312" t="e">
        <f t="shared" si="24"/>
        <v>#DIV/0!</v>
      </c>
      <c r="F318" s="289"/>
      <c r="G318" s="290"/>
    </row>
    <row r="319" spans="1:7" ht="15" x14ac:dyDescent="0.25">
      <c r="A319" s="3">
        <f t="shared" si="20"/>
        <v>309</v>
      </c>
      <c r="B319" s="288" t="str">
        <f t="shared" si="21"/>
        <v/>
      </c>
      <c r="C319" s="309" t="e">
        <f t="shared" si="22"/>
        <v>#DIV/0!</v>
      </c>
      <c r="D319" s="152" t="e">
        <f t="shared" si="23"/>
        <v>#DIV/0!</v>
      </c>
      <c r="E319" s="312" t="e">
        <f t="shared" si="24"/>
        <v>#DIV/0!</v>
      </c>
      <c r="F319" s="289"/>
      <c r="G319" s="290"/>
    </row>
    <row r="320" spans="1:7" ht="15" x14ac:dyDescent="0.25">
      <c r="A320" s="3">
        <f t="shared" si="20"/>
        <v>310</v>
      </c>
      <c r="B320" s="288" t="str">
        <f t="shared" si="21"/>
        <v/>
      </c>
      <c r="C320" s="309" t="e">
        <f t="shared" si="22"/>
        <v>#DIV/0!</v>
      </c>
      <c r="D320" s="152" t="e">
        <f t="shared" si="23"/>
        <v>#DIV/0!</v>
      </c>
      <c r="E320" s="312" t="e">
        <f t="shared" si="24"/>
        <v>#DIV/0!</v>
      </c>
      <c r="F320" s="289"/>
      <c r="G320" s="290"/>
    </row>
    <row r="321" spans="1:7" ht="15" x14ac:dyDescent="0.25">
      <c r="A321" s="3">
        <f t="shared" si="20"/>
        <v>311</v>
      </c>
      <c r="B321" s="288" t="str">
        <f t="shared" si="21"/>
        <v/>
      </c>
      <c r="C321" s="309" t="e">
        <f t="shared" si="22"/>
        <v>#DIV/0!</v>
      </c>
      <c r="D321" s="152" t="e">
        <f t="shared" si="23"/>
        <v>#DIV/0!</v>
      </c>
      <c r="E321" s="312" t="e">
        <f t="shared" si="24"/>
        <v>#DIV/0!</v>
      </c>
      <c r="F321" s="289"/>
      <c r="G321" s="290"/>
    </row>
    <row r="322" spans="1:7" ht="15" x14ac:dyDescent="0.25">
      <c r="A322" s="3">
        <f t="shared" si="20"/>
        <v>312</v>
      </c>
      <c r="B322" s="288" t="str">
        <f t="shared" si="21"/>
        <v/>
      </c>
      <c r="C322" s="309" t="e">
        <f t="shared" si="22"/>
        <v>#DIV/0!</v>
      </c>
      <c r="D322" s="152" t="e">
        <f t="shared" si="23"/>
        <v>#DIV/0!</v>
      </c>
      <c r="E322" s="312" t="e">
        <f t="shared" si="24"/>
        <v>#DIV/0!</v>
      </c>
      <c r="F322" s="289"/>
      <c r="G322" s="290"/>
    </row>
    <row r="323" spans="1:7" ht="15" x14ac:dyDescent="0.25">
      <c r="A323" s="3">
        <f t="shared" si="20"/>
        <v>313</v>
      </c>
      <c r="B323" s="288" t="str">
        <f t="shared" si="21"/>
        <v/>
      </c>
      <c r="C323" s="309" t="e">
        <f t="shared" si="22"/>
        <v>#DIV/0!</v>
      </c>
      <c r="D323" s="152" t="e">
        <f t="shared" si="23"/>
        <v>#DIV/0!</v>
      </c>
      <c r="E323" s="312" t="e">
        <f t="shared" si="24"/>
        <v>#DIV/0!</v>
      </c>
      <c r="F323" s="289"/>
      <c r="G323" s="290"/>
    </row>
    <row r="324" spans="1:7" ht="15" x14ac:dyDescent="0.25">
      <c r="A324" s="3">
        <f t="shared" si="20"/>
        <v>314</v>
      </c>
      <c r="B324" s="288" t="str">
        <f t="shared" si="21"/>
        <v/>
      </c>
      <c r="C324" s="309" t="e">
        <f t="shared" si="22"/>
        <v>#DIV/0!</v>
      </c>
      <c r="D324" s="152" t="e">
        <f t="shared" si="23"/>
        <v>#DIV/0!</v>
      </c>
      <c r="E324" s="312" t="e">
        <f t="shared" si="24"/>
        <v>#DIV/0!</v>
      </c>
      <c r="F324" s="289"/>
      <c r="G324" s="290"/>
    </row>
    <row r="325" spans="1:7" ht="15" x14ac:dyDescent="0.25">
      <c r="A325" s="3">
        <f t="shared" si="20"/>
        <v>315</v>
      </c>
      <c r="B325" s="288" t="str">
        <f t="shared" si="21"/>
        <v/>
      </c>
      <c r="C325" s="309" t="e">
        <f t="shared" si="22"/>
        <v>#DIV/0!</v>
      </c>
      <c r="D325" s="152" t="e">
        <f t="shared" si="23"/>
        <v>#DIV/0!</v>
      </c>
      <c r="E325" s="312" t="e">
        <f t="shared" si="24"/>
        <v>#DIV/0!</v>
      </c>
      <c r="F325" s="289"/>
      <c r="G325" s="290"/>
    </row>
    <row r="326" spans="1:7" ht="15" x14ac:dyDescent="0.25">
      <c r="A326" s="3">
        <f t="shared" si="20"/>
        <v>316</v>
      </c>
      <c r="B326" s="288" t="str">
        <f t="shared" si="21"/>
        <v/>
      </c>
      <c r="C326" s="309" t="e">
        <f t="shared" si="22"/>
        <v>#DIV/0!</v>
      </c>
      <c r="D326" s="152" t="e">
        <f t="shared" si="23"/>
        <v>#DIV/0!</v>
      </c>
      <c r="E326" s="312" t="e">
        <f t="shared" si="24"/>
        <v>#DIV/0!</v>
      </c>
      <c r="F326" s="289"/>
      <c r="G326" s="290"/>
    </row>
    <row r="327" spans="1:7" ht="15" x14ac:dyDescent="0.25">
      <c r="A327" s="3">
        <f t="shared" si="20"/>
        <v>317</v>
      </c>
      <c r="B327" s="288" t="str">
        <f t="shared" si="21"/>
        <v/>
      </c>
      <c r="C327" s="309" t="e">
        <f t="shared" si="22"/>
        <v>#DIV/0!</v>
      </c>
      <c r="D327" s="152" t="e">
        <f t="shared" si="23"/>
        <v>#DIV/0!</v>
      </c>
      <c r="E327" s="312" t="e">
        <f t="shared" si="24"/>
        <v>#DIV/0!</v>
      </c>
      <c r="F327" s="289"/>
      <c r="G327" s="290"/>
    </row>
    <row r="328" spans="1:7" ht="15" x14ac:dyDescent="0.25">
      <c r="A328" s="3">
        <f t="shared" si="20"/>
        <v>318</v>
      </c>
      <c r="B328" s="288" t="str">
        <f t="shared" si="21"/>
        <v/>
      </c>
      <c r="C328" s="309" t="e">
        <f t="shared" si="22"/>
        <v>#DIV/0!</v>
      </c>
      <c r="D328" s="152" t="e">
        <f t="shared" si="23"/>
        <v>#DIV/0!</v>
      </c>
      <c r="E328" s="312" t="e">
        <f t="shared" si="24"/>
        <v>#DIV/0!</v>
      </c>
      <c r="F328" s="289"/>
      <c r="G328" s="290"/>
    </row>
    <row r="329" spans="1:7" ht="15" x14ac:dyDescent="0.25">
      <c r="A329" s="3">
        <f t="shared" si="20"/>
        <v>319</v>
      </c>
      <c r="B329" s="288" t="str">
        <f t="shared" si="21"/>
        <v/>
      </c>
      <c r="C329" s="309" t="e">
        <f t="shared" si="22"/>
        <v>#DIV/0!</v>
      </c>
      <c r="D329" s="152" t="e">
        <f t="shared" si="23"/>
        <v>#DIV/0!</v>
      </c>
      <c r="E329" s="312" t="e">
        <f t="shared" si="24"/>
        <v>#DIV/0!</v>
      </c>
      <c r="F329" s="289"/>
      <c r="G329" s="290"/>
    </row>
    <row r="330" spans="1:7" ht="15" x14ac:dyDescent="0.25">
      <c r="A330" s="3">
        <f t="shared" si="20"/>
        <v>320</v>
      </c>
      <c r="B330" s="288" t="str">
        <f t="shared" si="21"/>
        <v/>
      </c>
      <c r="C330" s="309" t="e">
        <f t="shared" si="22"/>
        <v>#DIV/0!</v>
      </c>
      <c r="D330" s="152" t="e">
        <f t="shared" si="23"/>
        <v>#DIV/0!</v>
      </c>
      <c r="E330" s="312" t="e">
        <f t="shared" si="24"/>
        <v>#DIV/0!</v>
      </c>
      <c r="F330" s="289"/>
      <c r="G330" s="290"/>
    </row>
    <row r="331" spans="1:7" ht="15" x14ac:dyDescent="0.25">
      <c r="A331" s="3">
        <f t="shared" ref="A331:A394" si="25">A330+1</f>
        <v>321</v>
      </c>
      <c r="B331" s="288" t="str">
        <f t="shared" si="21"/>
        <v/>
      </c>
      <c r="C331" s="309" t="e">
        <f t="shared" si="22"/>
        <v>#DIV/0!</v>
      </c>
      <c r="D331" s="152" t="e">
        <f t="shared" si="23"/>
        <v>#DIV/0!</v>
      </c>
      <c r="E331" s="312" t="e">
        <f t="shared" si="24"/>
        <v>#DIV/0!</v>
      </c>
      <c r="F331" s="289"/>
      <c r="G331" s="290"/>
    </row>
    <row r="332" spans="1:7" ht="15" x14ac:dyDescent="0.25">
      <c r="A332" s="3">
        <f t="shared" si="25"/>
        <v>322</v>
      </c>
      <c r="B332" s="288" t="str">
        <f t="shared" ref="B332:B395" si="26">IF(A332&lt;($C$9+1),B331+(365/C$7),"")</f>
        <v/>
      </c>
      <c r="C332" s="309" t="e">
        <f t="shared" ref="C332:C395" si="27">IF(($E331&gt;$D$8),$D$8,($E331+($E331*$F$6)/12))</f>
        <v>#DIV/0!</v>
      </c>
      <c r="D332" s="152" t="e">
        <f t="shared" ref="D332:D395" si="28">IF(($E331&gt;0),$D331-1,0)</f>
        <v>#DIV/0!</v>
      </c>
      <c r="E332" s="312" t="e">
        <f t="shared" ref="E332:E395" si="29">$E331+($E331*($F$6/$C$7))-$C332</f>
        <v>#DIV/0!</v>
      </c>
      <c r="F332" s="289"/>
      <c r="G332" s="290"/>
    </row>
    <row r="333" spans="1:7" ht="15" x14ac:dyDescent="0.25">
      <c r="A333" s="3">
        <f t="shared" si="25"/>
        <v>323</v>
      </c>
      <c r="B333" s="288" t="str">
        <f t="shared" si="26"/>
        <v/>
      </c>
      <c r="C333" s="309" t="e">
        <f t="shared" si="27"/>
        <v>#DIV/0!</v>
      </c>
      <c r="D333" s="152" t="e">
        <f t="shared" si="28"/>
        <v>#DIV/0!</v>
      </c>
      <c r="E333" s="312" t="e">
        <f t="shared" si="29"/>
        <v>#DIV/0!</v>
      </c>
      <c r="F333" s="289"/>
      <c r="G333" s="290"/>
    </row>
    <row r="334" spans="1:7" ht="15" x14ac:dyDescent="0.25">
      <c r="A334" s="3">
        <f t="shared" si="25"/>
        <v>324</v>
      </c>
      <c r="B334" s="288" t="str">
        <f t="shared" si="26"/>
        <v/>
      </c>
      <c r="C334" s="309" t="e">
        <f t="shared" si="27"/>
        <v>#DIV/0!</v>
      </c>
      <c r="D334" s="152" t="e">
        <f t="shared" si="28"/>
        <v>#DIV/0!</v>
      </c>
      <c r="E334" s="312" t="e">
        <f t="shared" si="29"/>
        <v>#DIV/0!</v>
      </c>
      <c r="F334" s="289"/>
      <c r="G334" s="290"/>
    </row>
    <row r="335" spans="1:7" ht="15" x14ac:dyDescent="0.25">
      <c r="A335" s="3">
        <f t="shared" si="25"/>
        <v>325</v>
      </c>
      <c r="B335" s="288" t="str">
        <f t="shared" si="26"/>
        <v/>
      </c>
      <c r="C335" s="309" t="e">
        <f t="shared" si="27"/>
        <v>#DIV/0!</v>
      </c>
      <c r="D335" s="152" t="e">
        <f t="shared" si="28"/>
        <v>#DIV/0!</v>
      </c>
      <c r="E335" s="312" t="e">
        <f t="shared" si="29"/>
        <v>#DIV/0!</v>
      </c>
      <c r="F335" s="289"/>
      <c r="G335" s="290"/>
    </row>
    <row r="336" spans="1:7" ht="15" x14ac:dyDescent="0.25">
      <c r="A336" s="3">
        <f t="shared" si="25"/>
        <v>326</v>
      </c>
      <c r="B336" s="288" t="str">
        <f t="shared" si="26"/>
        <v/>
      </c>
      <c r="C336" s="309" t="e">
        <f t="shared" si="27"/>
        <v>#DIV/0!</v>
      </c>
      <c r="D336" s="152" t="e">
        <f t="shared" si="28"/>
        <v>#DIV/0!</v>
      </c>
      <c r="E336" s="312" t="e">
        <f t="shared" si="29"/>
        <v>#DIV/0!</v>
      </c>
      <c r="F336" s="289"/>
      <c r="G336" s="290"/>
    </row>
    <row r="337" spans="1:7" ht="15" x14ac:dyDescent="0.25">
      <c r="A337" s="3">
        <f t="shared" si="25"/>
        <v>327</v>
      </c>
      <c r="B337" s="288" t="str">
        <f t="shared" si="26"/>
        <v/>
      </c>
      <c r="C337" s="309" t="e">
        <f t="shared" si="27"/>
        <v>#DIV/0!</v>
      </c>
      <c r="D337" s="152" t="e">
        <f t="shared" si="28"/>
        <v>#DIV/0!</v>
      </c>
      <c r="E337" s="312" t="e">
        <f t="shared" si="29"/>
        <v>#DIV/0!</v>
      </c>
      <c r="F337" s="289"/>
      <c r="G337" s="290"/>
    </row>
    <row r="338" spans="1:7" ht="15" x14ac:dyDescent="0.25">
      <c r="A338" s="3">
        <f t="shared" si="25"/>
        <v>328</v>
      </c>
      <c r="B338" s="288" t="str">
        <f t="shared" si="26"/>
        <v/>
      </c>
      <c r="C338" s="309" t="e">
        <f t="shared" si="27"/>
        <v>#DIV/0!</v>
      </c>
      <c r="D338" s="152" t="e">
        <f t="shared" si="28"/>
        <v>#DIV/0!</v>
      </c>
      <c r="E338" s="312" t="e">
        <f t="shared" si="29"/>
        <v>#DIV/0!</v>
      </c>
      <c r="F338" s="289"/>
      <c r="G338" s="290"/>
    </row>
    <row r="339" spans="1:7" ht="15" x14ac:dyDescent="0.25">
      <c r="A339" s="3">
        <f t="shared" si="25"/>
        <v>329</v>
      </c>
      <c r="B339" s="288" t="str">
        <f t="shared" si="26"/>
        <v/>
      </c>
      <c r="C339" s="309" t="e">
        <f t="shared" si="27"/>
        <v>#DIV/0!</v>
      </c>
      <c r="D339" s="152" t="e">
        <f t="shared" si="28"/>
        <v>#DIV/0!</v>
      </c>
      <c r="E339" s="312" t="e">
        <f t="shared" si="29"/>
        <v>#DIV/0!</v>
      </c>
      <c r="F339" s="289"/>
      <c r="G339" s="290"/>
    </row>
    <row r="340" spans="1:7" ht="15" x14ac:dyDescent="0.25">
      <c r="A340" s="3">
        <f t="shared" si="25"/>
        <v>330</v>
      </c>
      <c r="B340" s="288" t="str">
        <f t="shared" si="26"/>
        <v/>
      </c>
      <c r="C340" s="309" t="e">
        <f t="shared" si="27"/>
        <v>#DIV/0!</v>
      </c>
      <c r="D340" s="152" t="e">
        <f t="shared" si="28"/>
        <v>#DIV/0!</v>
      </c>
      <c r="E340" s="312" t="e">
        <f t="shared" si="29"/>
        <v>#DIV/0!</v>
      </c>
      <c r="F340" s="289"/>
      <c r="G340" s="290"/>
    </row>
    <row r="341" spans="1:7" ht="15" x14ac:dyDescent="0.25">
      <c r="A341" s="3">
        <f t="shared" si="25"/>
        <v>331</v>
      </c>
      <c r="B341" s="288" t="str">
        <f t="shared" si="26"/>
        <v/>
      </c>
      <c r="C341" s="309" t="e">
        <f t="shared" si="27"/>
        <v>#DIV/0!</v>
      </c>
      <c r="D341" s="152" t="e">
        <f t="shared" si="28"/>
        <v>#DIV/0!</v>
      </c>
      <c r="E341" s="312" t="e">
        <f t="shared" si="29"/>
        <v>#DIV/0!</v>
      </c>
      <c r="F341" s="289"/>
      <c r="G341" s="290"/>
    </row>
    <row r="342" spans="1:7" ht="15" x14ac:dyDescent="0.25">
      <c r="A342" s="3">
        <f t="shared" si="25"/>
        <v>332</v>
      </c>
      <c r="B342" s="288" t="str">
        <f t="shared" si="26"/>
        <v/>
      </c>
      <c r="C342" s="309" t="e">
        <f t="shared" si="27"/>
        <v>#DIV/0!</v>
      </c>
      <c r="D342" s="152" t="e">
        <f t="shared" si="28"/>
        <v>#DIV/0!</v>
      </c>
      <c r="E342" s="312" t="e">
        <f t="shared" si="29"/>
        <v>#DIV/0!</v>
      </c>
      <c r="F342" s="289"/>
      <c r="G342" s="290"/>
    </row>
    <row r="343" spans="1:7" ht="15" x14ac:dyDescent="0.25">
      <c r="A343" s="3">
        <f t="shared" si="25"/>
        <v>333</v>
      </c>
      <c r="B343" s="288" t="str">
        <f t="shared" si="26"/>
        <v/>
      </c>
      <c r="C343" s="309" t="e">
        <f t="shared" si="27"/>
        <v>#DIV/0!</v>
      </c>
      <c r="D343" s="152" t="e">
        <f t="shared" si="28"/>
        <v>#DIV/0!</v>
      </c>
      <c r="E343" s="312" t="e">
        <f t="shared" si="29"/>
        <v>#DIV/0!</v>
      </c>
      <c r="F343" s="289"/>
      <c r="G343" s="290"/>
    </row>
    <row r="344" spans="1:7" ht="15" x14ac:dyDescent="0.25">
      <c r="A344" s="3">
        <f t="shared" si="25"/>
        <v>334</v>
      </c>
      <c r="B344" s="288" t="str">
        <f t="shared" si="26"/>
        <v/>
      </c>
      <c r="C344" s="309" t="e">
        <f t="shared" si="27"/>
        <v>#DIV/0!</v>
      </c>
      <c r="D344" s="152" t="e">
        <f t="shared" si="28"/>
        <v>#DIV/0!</v>
      </c>
      <c r="E344" s="312" t="e">
        <f t="shared" si="29"/>
        <v>#DIV/0!</v>
      </c>
      <c r="F344" s="289"/>
      <c r="G344" s="290"/>
    </row>
    <row r="345" spans="1:7" ht="15" x14ac:dyDescent="0.25">
      <c r="A345" s="3">
        <f t="shared" si="25"/>
        <v>335</v>
      </c>
      <c r="B345" s="288" t="str">
        <f t="shared" si="26"/>
        <v/>
      </c>
      <c r="C345" s="309" t="e">
        <f t="shared" si="27"/>
        <v>#DIV/0!</v>
      </c>
      <c r="D345" s="152" t="e">
        <f t="shared" si="28"/>
        <v>#DIV/0!</v>
      </c>
      <c r="E345" s="312" t="e">
        <f t="shared" si="29"/>
        <v>#DIV/0!</v>
      </c>
      <c r="F345" s="289"/>
      <c r="G345" s="290"/>
    </row>
    <row r="346" spans="1:7" ht="15" x14ac:dyDescent="0.25">
      <c r="A346" s="3">
        <f t="shared" si="25"/>
        <v>336</v>
      </c>
      <c r="B346" s="288" t="str">
        <f t="shared" si="26"/>
        <v/>
      </c>
      <c r="C346" s="309" t="e">
        <f t="shared" si="27"/>
        <v>#DIV/0!</v>
      </c>
      <c r="D346" s="152" t="e">
        <f t="shared" si="28"/>
        <v>#DIV/0!</v>
      </c>
      <c r="E346" s="312" t="e">
        <f t="shared" si="29"/>
        <v>#DIV/0!</v>
      </c>
      <c r="F346" s="289"/>
      <c r="G346" s="290"/>
    </row>
    <row r="347" spans="1:7" ht="15" x14ac:dyDescent="0.25">
      <c r="A347" s="3">
        <f t="shared" si="25"/>
        <v>337</v>
      </c>
      <c r="B347" s="288" t="str">
        <f t="shared" si="26"/>
        <v/>
      </c>
      <c r="C347" s="309" t="e">
        <f t="shared" si="27"/>
        <v>#DIV/0!</v>
      </c>
      <c r="D347" s="152" t="e">
        <f t="shared" si="28"/>
        <v>#DIV/0!</v>
      </c>
      <c r="E347" s="312" t="e">
        <f t="shared" si="29"/>
        <v>#DIV/0!</v>
      </c>
      <c r="F347" s="289"/>
      <c r="G347" s="290"/>
    </row>
    <row r="348" spans="1:7" ht="15" x14ac:dyDescent="0.25">
      <c r="A348" s="3">
        <f t="shared" si="25"/>
        <v>338</v>
      </c>
      <c r="B348" s="288" t="str">
        <f t="shared" si="26"/>
        <v/>
      </c>
      <c r="C348" s="309" t="e">
        <f t="shared" si="27"/>
        <v>#DIV/0!</v>
      </c>
      <c r="D348" s="152" t="e">
        <f t="shared" si="28"/>
        <v>#DIV/0!</v>
      </c>
      <c r="E348" s="312" t="e">
        <f t="shared" si="29"/>
        <v>#DIV/0!</v>
      </c>
      <c r="F348" s="289"/>
      <c r="G348" s="290"/>
    </row>
    <row r="349" spans="1:7" ht="15" x14ac:dyDescent="0.25">
      <c r="A349" s="3">
        <f t="shared" si="25"/>
        <v>339</v>
      </c>
      <c r="B349" s="288" t="str">
        <f t="shared" si="26"/>
        <v/>
      </c>
      <c r="C349" s="309" t="e">
        <f t="shared" si="27"/>
        <v>#DIV/0!</v>
      </c>
      <c r="D349" s="152" t="e">
        <f t="shared" si="28"/>
        <v>#DIV/0!</v>
      </c>
      <c r="E349" s="312" t="e">
        <f t="shared" si="29"/>
        <v>#DIV/0!</v>
      </c>
      <c r="F349" s="289"/>
      <c r="G349" s="290"/>
    </row>
    <row r="350" spans="1:7" ht="15" x14ac:dyDescent="0.25">
      <c r="A350" s="3">
        <f t="shared" si="25"/>
        <v>340</v>
      </c>
      <c r="B350" s="288" t="str">
        <f t="shared" si="26"/>
        <v/>
      </c>
      <c r="C350" s="309" t="e">
        <f t="shared" si="27"/>
        <v>#DIV/0!</v>
      </c>
      <c r="D350" s="152" t="e">
        <f t="shared" si="28"/>
        <v>#DIV/0!</v>
      </c>
      <c r="E350" s="312" t="e">
        <f t="shared" si="29"/>
        <v>#DIV/0!</v>
      </c>
      <c r="F350" s="289"/>
      <c r="G350" s="290"/>
    </row>
    <row r="351" spans="1:7" ht="15" x14ac:dyDescent="0.25">
      <c r="A351" s="3">
        <f t="shared" si="25"/>
        <v>341</v>
      </c>
      <c r="B351" s="288" t="str">
        <f t="shared" si="26"/>
        <v/>
      </c>
      <c r="C351" s="309" t="e">
        <f t="shared" si="27"/>
        <v>#DIV/0!</v>
      </c>
      <c r="D351" s="152" t="e">
        <f t="shared" si="28"/>
        <v>#DIV/0!</v>
      </c>
      <c r="E351" s="312" t="e">
        <f t="shared" si="29"/>
        <v>#DIV/0!</v>
      </c>
      <c r="F351" s="289"/>
      <c r="G351" s="290"/>
    </row>
    <row r="352" spans="1:7" ht="15" x14ac:dyDescent="0.25">
      <c r="A352" s="3">
        <f t="shared" si="25"/>
        <v>342</v>
      </c>
      <c r="B352" s="288" t="str">
        <f t="shared" si="26"/>
        <v/>
      </c>
      <c r="C352" s="309" t="e">
        <f t="shared" si="27"/>
        <v>#DIV/0!</v>
      </c>
      <c r="D352" s="152" t="e">
        <f t="shared" si="28"/>
        <v>#DIV/0!</v>
      </c>
      <c r="E352" s="312" t="e">
        <f t="shared" si="29"/>
        <v>#DIV/0!</v>
      </c>
      <c r="F352" s="289"/>
      <c r="G352" s="290"/>
    </row>
    <row r="353" spans="1:7" ht="15" x14ac:dyDescent="0.25">
      <c r="A353" s="3">
        <f t="shared" si="25"/>
        <v>343</v>
      </c>
      <c r="B353" s="288" t="str">
        <f t="shared" si="26"/>
        <v/>
      </c>
      <c r="C353" s="309" t="e">
        <f t="shared" si="27"/>
        <v>#DIV/0!</v>
      </c>
      <c r="D353" s="152" t="e">
        <f t="shared" si="28"/>
        <v>#DIV/0!</v>
      </c>
      <c r="E353" s="312" t="e">
        <f t="shared" si="29"/>
        <v>#DIV/0!</v>
      </c>
      <c r="F353" s="289"/>
      <c r="G353" s="290"/>
    </row>
    <row r="354" spans="1:7" ht="15" x14ac:dyDescent="0.25">
      <c r="A354" s="3">
        <f t="shared" si="25"/>
        <v>344</v>
      </c>
      <c r="B354" s="288" t="str">
        <f t="shared" si="26"/>
        <v/>
      </c>
      <c r="C354" s="309" t="e">
        <f t="shared" si="27"/>
        <v>#DIV/0!</v>
      </c>
      <c r="D354" s="152" t="e">
        <f t="shared" si="28"/>
        <v>#DIV/0!</v>
      </c>
      <c r="E354" s="312" t="e">
        <f t="shared" si="29"/>
        <v>#DIV/0!</v>
      </c>
      <c r="F354" s="289"/>
      <c r="G354" s="290"/>
    </row>
    <row r="355" spans="1:7" ht="15" x14ac:dyDescent="0.25">
      <c r="A355" s="3">
        <f t="shared" si="25"/>
        <v>345</v>
      </c>
      <c r="B355" s="288" t="str">
        <f t="shared" si="26"/>
        <v/>
      </c>
      <c r="C355" s="309" t="e">
        <f t="shared" si="27"/>
        <v>#DIV/0!</v>
      </c>
      <c r="D355" s="152" t="e">
        <f t="shared" si="28"/>
        <v>#DIV/0!</v>
      </c>
      <c r="E355" s="312" t="e">
        <f t="shared" si="29"/>
        <v>#DIV/0!</v>
      </c>
      <c r="F355" s="289"/>
      <c r="G355" s="290"/>
    </row>
    <row r="356" spans="1:7" ht="15" x14ac:dyDescent="0.25">
      <c r="A356" s="3">
        <f t="shared" si="25"/>
        <v>346</v>
      </c>
      <c r="B356" s="288" t="str">
        <f t="shared" si="26"/>
        <v/>
      </c>
      <c r="C356" s="309" t="e">
        <f t="shared" si="27"/>
        <v>#DIV/0!</v>
      </c>
      <c r="D356" s="152" t="e">
        <f t="shared" si="28"/>
        <v>#DIV/0!</v>
      </c>
      <c r="E356" s="312" t="e">
        <f t="shared" si="29"/>
        <v>#DIV/0!</v>
      </c>
      <c r="F356" s="289"/>
      <c r="G356" s="290"/>
    </row>
    <row r="357" spans="1:7" ht="15" x14ac:dyDescent="0.25">
      <c r="A357" s="3">
        <f t="shared" si="25"/>
        <v>347</v>
      </c>
      <c r="B357" s="288" t="str">
        <f t="shared" si="26"/>
        <v/>
      </c>
      <c r="C357" s="309" t="e">
        <f t="shared" si="27"/>
        <v>#DIV/0!</v>
      </c>
      <c r="D357" s="152" t="e">
        <f t="shared" si="28"/>
        <v>#DIV/0!</v>
      </c>
      <c r="E357" s="312" t="e">
        <f t="shared" si="29"/>
        <v>#DIV/0!</v>
      </c>
      <c r="F357" s="289"/>
      <c r="G357" s="290"/>
    </row>
    <row r="358" spans="1:7" ht="15" x14ac:dyDescent="0.25">
      <c r="A358" s="3">
        <f t="shared" si="25"/>
        <v>348</v>
      </c>
      <c r="B358" s="288" t="str">
        <f t="shared" si="26"/>
        <v/>
      </c>
      <c r="C358" s="309" t="e">
        <f t="shared" si="27"/>
        <v>#DIV/0!</v>
      </c>
      <c r="D358" s="152" t="e">
        <f t="shared" si="28"/>
        <v>#DIV/0!</v>
      </c>
      <c r="E358" s="312" t="e">
        <f t="shared" si="29"/>
        <v>#DIV/0!</v>
      </c>
      <c r="F358" s="289"/>
      <c r="G358" s="290"/>
    </row>
    <row r="359" spans="1:7" ht="15" x14ac:dyDescent="0.25">
      <c r="A359" s="3">
        <f t="shared" si="25"/>
        <v>349</v>
      </c>
      <c r="B359" s="288" t="str">
        <f t="shared" si="26"/>
        <v/>
      </c>
      <c r="C359" s="309" t="e">
        <f t="shared" si="27"/>
        <v>#DIV/0!</v>
      </c>
      <c r="D359" s="152" t="e">
        <f t="shared" si="28"/>
        <v>#DIV/0!</v>
      </c>
      <c r="E359" s="312" t="e">
        <f t="shared" si="29"/>
        <v>#DIV/0!</v>
      </c>
      <c r="F359" s="289"/>
      <c r="G359" s="290"/>
    </row>
    <row r="360" spans="1:7" ht="15" x14ac:dyDescent="0.25">
      <c r="A360" s="3">
        <f t="shared" si="25"/>
        <v>350</v>
      </c>
      <c r="B360" s="288" t="str">
        <f t="shared" si="26"/>
        <v/>
      </c>
      <c r="C360" s="309" t="e">
        <f t="shared" si="27"/>
        <v>#DIV/0!</v>
      </c>
      <c r="D360" s="152" t="e">
        <f t="shared" si="28"/>
        <v>#DIV/0!</v>
      </c>
      <c r="E360" s="312" t="e">
        <f t="shared" si="29"/>
        <v>#DIV/0!</v>
      </c>
      <c r="F360" s="289"/>
      <c r="G360" s="290"/>
    </row>
    <row r="361" spans="1:7" ht="15" x14ac:dyDescent="0.25">
      <c r="A361" s="3">
        <f t="shared" si="25"/>
        <v>351</v>
      </c>
      <c r="B361" s="288" t="str">
        <f t="shared" si="26"/>
        <v/>
      </c>
      <c r="C361" s="309" t="e">
        <f t="shared" si="27"/>
        <v>#DIV/0!</v>
      </c>
      <c r="D361" s="152" t="e">
        <f t="shared" si="28"/>
        <v>#DIV/0!</v>
      </c>
      <c r="E361" s="312" t="e">
        <f t="shared" si="29"/>
        <v>#DIV/0!</v>
      </c>
      <c r="F361" s="289"/>
      <c r="G361" s="290"/>
    </row>
    <row r="362" spans="1:7" ht="15" x14ac:dyDescent="0.25">
      <c r="A362" s="3">
        <f t="shared" si="25"/>
        <v>352</v>
      </c>
      <c r="B362" s="288" t="str">
        <f t="shared" si="26"/>
        <v/>
      </c>
      <c r="C362" s="309" t="e">
        <f t="shared" si="27"/>
        <v>#DIV/0!</v>
      </c>
      <c r="D362" s="152" t="e">
        <f t="shared" si="28"/>
        <v>#DIV/0!</v>
      </c>
      <c r="E362" s="312" t="e">
        <f t="shared" si="29"/>
        <v>#DIV/0!</v>
      </c>
      <c r="F362" s="289"/>
      <c r="G362" s="290"/>
    </row>
    <row r="363" spans="1:7" ht="15" x14ac:dyDescent="0.25">
      <c r="A363" s="3">
        <f t="shared" si="25"/>
        <v>353</v>
      </c>
      <c r="B363" s="288" t="str">
        <f t="shared" si="26"/>
        <v/>
      </c>
      <c r="C363" s="309" t="e">
        <f t="shared" si="27"/>
        <v>#DIV/0!</v>
      </c>
      <c r="D363" s="152" t="e">
        <f t="shared" si="28"/>
        <v>#DIV/0!</v>
      </c>
      <c r="E363" s="312" t="e">
        <f t="shared" si="29"/>
        <v>#DIV/0!</v>
      </c>
      <c r="F363" s="289"/>
      <c r="G363" s="290"/>
    </row>
    <row r="364" spans="1:7" ht="15" x14ac:dyDescent="0.25">
      <c r="A364" s="3">
        <f t="shared" si="25"/>
        <v>354</v>
      </c>
      <c r="B364" s="288" t="str">
        <f t="shared" si="26"/>
        <v/>
      </c>
      <c r="C364" s="309" t="e">
        <f t="shared" si="27"/>
        <v>#DIV/0!</v>
      </c>
      <c r="D364" s="152" t="e">
        <f t="shared" si="28"/>
        <v>#DIV/0!</v>
      </c>
      <c r="E364" s="312" t="e">
        <f t="shared" si="29"/>
        <v>#DIV/0!</v>
      </c>
      <c r="F364" s="289"/>
      <c r="G364" s="290"/>
    </row>
    <row r="365" spans="1:7" ht="15" x14ac:dyDescent="0.25">
      <c r="A365" s="3">
        <f t="shared" si="25"/>
        <v>355</v>
      </c>
      <c r="B365" s="288" t="str">
        <f t="shared" si="26"/>
        <v/>
      </c>
      <c r="C365" s="309" t="e">
        <f t="shared" si="27"/>
        <v>#DIV/0!</v>
      </c>
      <c r="D365" s="152" t="e">
        <f t="shared" si="28"/>
        <v>#DIV/0!</v>
      </c>
      <c r="E365" s="312" t="e">
        <f t="shared" si="29"/>
        <v>#DIV/0!</v>
      </c>
      <c r="F365" s="289"/>
      <c r="G365" s="290"/>
    </row>
    <row r="366" spans="1:7" ht="15" x14ac:dyDescent="0.25">
      <c r="A366" s="3">
        <f t="shared" si="25"/>
        <v>356</v>
      </c>
      <c r="B366" s="288" t="str">
        <f t="shared" si="26"/>
        <v/>
      </c>
      <c r="C366" s="309" t="e">
        <f t="shared" si="27"/>
        <v>#DIV/0!</v>
      </c>
      <c r="D366" s="152" t="e">
        <f t="shared" si="28"/>
        <v>#DIV/0!</v>
      </c>
      <c r="E366" s="312" t="e">
        <f t="shared" si="29"/>
        <v>#DIV/0!</v>
      </c>
      <c r="F366" s="289"/>
      <c r="G366" s="290"/>
    </row>
    <row r="367" spans="1:7" ht="15" x14ac:dyDescent="0.25">
      <c r="A367" s="3">
        <f t="shared" si="25"/>
        <v>357</v>
      </c>
      <c r="B367" s="288" t="str">
        <f t="shared" si="26"/>
        <v/>
      </c>
      <c r="C367" s="309" t="e">
        <f t="shared" si="27"/>
        <v>#DIV/0!</v>
      </c>
      <c r="D367" s="152" t="e">
        <f t="shared" si="28"/>
        <v>#DIV/0!</v>
      </c>
      <c r="E367" s="312" t="e">
        <f t="shared" si="29"/>
        <v>#DIV/0!</v>
      </c>
      <c r="F367" s="289"/>
      <c r="G367" s="290"/>
    </row>
    <row r="368" spans="1:7" ht="15" x14ac:dyDescent="0.25">
      <c r="A368" s="3">
        <f t="shared" si="25"/>
        <v>358</v>
      </c>
      <c r="B368" s="288" t="str">
        <f t="shared" si="26"/>
        <v/>
      </c>
      <c r="C368" s="309" t="e">
        <f t="shared" si="27"/>
        <v>#DIV/0!</v>
      </c>
      <c r="D368" s="152" t="e">
        <f t="shared" si="28"/>
        <v>#DIV/0!</v>
      </c>
      <c r="E368" s="312" t="e">
        <f t="shared" si="29"/>
        <v>#DIV/0!</v>
      </c>
      <c r="F368" s="289"/>
      <c r="G368" s="290"/>
    </row>
    <row r="369" spans="1:7" ht="15" x14ac:dyDescent="0.25">
      <c r="A369" s="3">
        <f t="shared" si="25"/>
        <v>359</v>
      </c>
      <c r="B369" s="288" t="str">
        <f t="shared" si="26"/>
        <v/>
      </c>
      <c r="C369" s="309" t="e">
        <f t="shared" si="27"/>
        <v>#DIV/0!</v>
      </c>
      <c r="D369" s="152" t="e">
        <f t="shared" si="28"/>
        <v>#DIV/0!</v>
      </c>
      <c r="E369" s="312" t="e">
        <f t="shared" si="29"/>
        <v>#DIV/0!</v>
      </c>
      <c r="F369" s="289"/>
      <c r="G369" s="290"/>
    </row>
    <row r="370" spans="1:7" ht="15" x14ac:dyDescent="0.25">
      <c r="A370" s="3">
        <f t="shared" si="25"/>
        <v>360</v>
      </c>
      <c r="B370" s="288" t="str">
        <f t="shared" si="26"/>
        <v/>
      </c>
      <c r="C370" s="309" t="e">
        <f t="shared" si="27"/>
        <v>#DIV/0!</v>
      </c>
      <c r="D370" s="152" t="e">
        <f t="shared" si="28"/>
        <v>#DIV/0!</v>
      </c>
      <c r="E370" s="312" t="e">
        <f t="shared" si="29"/>
        <v>#DIV/0!</v>
      </c>
      <c r="F370" s="289"/>
      <c r="G370" s="290"/>
    </row>
    <row r="371" spans="1:7" ht="15" x14ac:dyDescent="0.25">
      <c r="A371" s="3">
        <f t="shared" si="25"/>
        <v>361</v>
      </c>
      <c r="B371" s="288" t="str">
        <f t="shared" si="26"/>
        <v/>
      </c>
      <c r="C371" s="309" t="e">
        <f t="shared" si="27"/>
        <v>#DIV/0!</v>
      </c>
      <c r="D371" s="152" t="e">
        <f t="shared" si="28"/>
        <v>#DIV/0!</v>
      </c>
      <c r="E371" s="312" t="e">
        <f t="shared" si="29"/>
        <v>#DIV/0!</v>
      </c>
      <c r="F371" s="289"/>
      <c r="G371" s="290"/>
    </row>
    <row r="372" spans="1:7" ht="15" x14ac:dyDescent="0.25">
      <c r="A372" s="3">
        <f t="shared" si="25"/>
        <v>362</v>
      </c>
      <c r="B372" s="288" t="str">
        <f t="shared" si="26"/>
        <v/>
      </c>
      <c r="C372" s="309" t="e">
        <f t="shared" si="27"/>
        <v>#DIV/0!</v>
      </c>
      <c r="D372" s="152" t="e">
        <f t="shared" si="28"/>
        <v>#DIV/0!</v>
      </c>
      <c r="E372" s="312" t="e">
        <f t="shared" si="29"/>
        <v>#DIV/0!</v>
      </c>
      <c r="F372" s="289"/>
      <c r="G372" s="290"/>
    </row>
    <row r="373" spans="1:7" ht="15" x14ac:dyDescent="0.25">
      <c r="A373" s="3">
        <f t="shared" si="25"/>
        <v>363</v>
      </c>
      <c r="B373" s="288" t="str">
        <f t="shared" si="26"/>
        <v/>
      </c>
      <c r="C373" s="309" t="e">
        <f t="shared" si="27"/>
        <v>#DIV/0!</v>
      </c>
      <c r="D373" s="152" t="e">
        <f t="shared" si="28"/>
        <v>#DIV/0!</v>
      </c>
      <c r="E373" s="312" t="e">
        <f t="shared" si="29"/>
        <v>#DIV/0!</v>
      </c>
      <c r="F373" s="289"/>
      <c r="G373" s="290"/>
    </row>
    <row r="374" spans="1:7" ht="15" x14ac:dyDescent="0.25">
      <c r="A374" s="3">
        <f t="shared" si="25"/>
        <v>364</v>
      </c>
      <c r="B374" s="288" t="str">
        <f t="shared" si="26"/>
        <v/>
      </c>
      <c r="C374" s="309" t="e">
        <f t="shared" si="27"/>
        <v>#DIV/0!</v>
      </c>
      <c r="D374" s="152" t="e">
        <f t="shared" si="28"/>
        <v>#DIV/0!</v>
      </c>
      <c r="E374" s="312" t="e">
        <f t="shared" si="29"/>
        <v>#DIV/0!</v>
      </c>
      <c r="F374" s="289"/>
      <c r="G374" s="290"/>
    </row>
    <row r="375" spans="1:7" ht="15" x14ac:dyDescent="0.25">
      <c r="A375" s="3">
        <f t="shared" si="25"/>
        <v>365</v>
      </c>
      <c r="B375" s="288" t="str">
        <f t="shared" si="26"/>
        <v/>
      </c>
      <c r="C375" s="309" t="e">
        <f t="shared" si="27"/>
        <v>#DIV/0!</v>
      </c>
      <c r="D375" s="152" t="e">
        <f t="shared" si="28"/>
        <v>#DIV/0!</v>
      </c>
      <c r="E375" s="312" t="e">
        <f t="shared" si="29"/>
        <v>#DIV/0!</v>
      </c>
      <c r="F375" s="289"/>
      <c r="G375" s="290"/>
    </row>
    <row r="376" spans="1:7" ht="15" x14ac:dyDescent="0.25">
      <c r="A376" s="3">
        <f t="shared" si="25"/>
        <v>366</v>
      </c>
      <c r="B376" s="288" t="str">
        <f t="shared" si="26"/>
        <v/>
      </c>
      <c r="C376" s="309" t="e">
        <f t="shared" si="27"/>
        <v>#DIV/0!</v>
      </c>
      <c r="D376" s="152" t="e">
        <f t="shared" si="28"/>
        <v>#DIV/0!</v>
      </c>
      <c r="E376" s="312" t="e">
        <f t="shared" si="29"/>
        <v>#DIV/0!</v>
      </c>
      <c r="F376" s="289"/>
      <c r="G376" s="290"/>
    </row>
    <row r="377" spans="1:7" ht="15" x14ac:dyDescent="0.25">
      <c r="A377" s="3">
        <f t="shared" si="25"/>
        <v>367</v>
      </c>
      <c r="B377" s="288" t="str">
        <f t="shared" si="26"/>
        <v/>
      </c>
      <c r="C377" s="309" t="e">
        <f t="shared" si="27"/>
        <v>#DIV/0!</v>
      </c>
      <c r="D377" s="152" t="e">
        <f t="shared" si="28"/>
        <v>#DIV/0!</v>
      </c>
      <c r="E377" s="312" t="e">
        <f t="shared" si="29"/>
        <v>#DIV/0!</v>
      </c>
      <c r="F377" s="289"/>
      <c r="G377" s="290"/>
    </row>
    <row r="378" spans="1:7" ht="15" x14ac:dyDescent="0.25">
      <c r="A378" s="3">
        <f t="shared" si="25"/>
        <v>368</v>
      </c>
      <c r="B378" s="288" t="str">
        <f t="shared" si="26"/>
        <v/>
      </c>
      <c r="C378" s="309" t="e">
        <f t="shared" si="27"/>
        <v>#DIV/0!</v>
      </c>
      <c r="D378" s="152" t="e">
        <f t="shared" si="28"/>
        <v>#DIV/0!</v>
      </c>
      <c r="E378" s="312" t="e">
        <f t="shared" si="29"/>
        <v>#DIV/0!</v>
      </c>
      <c r="F378" s="289"/>
      <c r="G378" s="290"/>
    </row>
    <row r="379" spans="1:7" ht="15" x14ac:dyDescent="0.25">
      <c r="A379" s="3">
        <f t="shared" si="25"/>
        <v>369</v>
      </c>
      <c r="B379" s="288" t="str">
        <f t="shared" si="26"/>
        <v/>
      </c>
      <c r="C379" s="309" t="e">
        <f t="shared" si="27"/>
        <v>#DIV/0!</v>
      </c>
      <c r="D379" s="152" t="e">
        <f t="shared" si="28"/>
        <v>#DIV/0!</v>
      </c>
      <c r="E379" s="312" t="e">
        <f t="shared" si="29"/>
        <v>#DIV/0!</v>
      </c>
      <c r="F379" s="289"/>
      <c r="G379" s="290"/>
    </row>
    <row r="380" spans="1:7" ht="15" x14ac:dyDescent="0.25">
      <c r="A380" s="3">
        <f t="shared" si="25"/>
        <v>370</v>
      </c>
      <c r="B380" s="288" t="str">
        <f t="shared" si="26"/>
        <v/>
      </c>
      <c r="C380" s="309" t="e">
        <f t="shared" si="27"/>
        <v>#DIV/0!</v>
      </c>
      <c r="D380" s="152" t="e">
        <f t="shared" si="28"/>
        <v>#DIV/0!</v>
      </c>
      <c r="E380" s="312" t="e">
        <f t="shared" si="29"/>
        <v>#DIV/0!</v>
      </c>
      <c r="F380" s="289"/>
      <c r="G380" s="290"/>
    </row>
    <row r="381" spans="1:7" ht="15" x14ac:dyDescent="0.25">
      <c r="A381" s="3">
        <f t="shared" si="25"/>
        <v>371</v>
      </c>
      <c r="B381" s="288" t="str">
        <f t="shared" si="26"/>
        <v/>
      </c>
      <c r="C381" s="309" t="e">
        <f t="shared" si="27"/>
        <v>#DIV/0!</v>
      </c>
      <c r="D381" s="152" t="e">
        <f t="shared" si="28"/>
        <v>#DIV/0!</v>
      </c>
      <c r="E381" s="312" t="e">
        <f t="shared" si="29"/>
        <v>#DIV/0!</v>
      </c>
      <c r="F381" s="289"/>
      <c r="G381" s="290"/>
    </row>
    <row r="382" spans="1:7" ht="15" x14ac:dyDescent="0.25">
      <c r="A382" s="3">
        <f t="shared" si="25"/>
        <v>372</v>
      </c>
      <c r="B382" s="288" t="str">
        <f t="shared" si="26"/>
        <v/>
      </c>
      <c r="C382" s="309" t="e">
        <f t="shared" si="27"/>
        <v>#DIV/0!</v>
      </c>
      <c r="D382" s="152" t="e">
        <f t="shared" si="28"/>
        <v>#DIV/0!</v>
      </c>
      <c r="E382" s="312" t="e">
        <f t="shared" si="29"/>
        <v>#DIV/0!</v>
      </c>
      <c r="F382" s="289"/>
      <c r="G382" s="290"/>
    </row>
    <row r="383" spans="1:7" ht="15" x14ac:dyDescent="0.25">
      <c r="A383" s="3">
        <f t="shared" si="25"/>
        <v>373</v>
      </c>
      <c r="B383" s="288" t="str">
        <f t="shared" si="26"/>
        <v/>
      </c>
      <c r="C383" s="309" t="e">
        <f t="shared" si="27"/>
        <v>#DIV/0!</v>
      </c>
      <c r="D383" s="152" t="e">
        <f t="shared" si="28"/>
        <v>#DIV/0!</v>
      </c>
      <c r="E383" s="312" t="e">
        <f t="shared" si="29"/>
        <v>#DIV/0!</v>
      </c>
      <c r="F383" s="289"/>
      <c r="G383" s="290"/>
    </row>
    <row r="384" spans="1:7" ht="15" x14ac:dyDescent="0.25">
      <c r="A384" s="3">
        <f t="shared" si="25"/>
        <v>374</v>
      </c>
      <c r="B384" s="288" t="str">
        <f t="shared" si="26"/>
        <v/>
      </c>
      <c r="C384" s="309" t="e">
        <f t="shared" si="27"/>
        <v>#DIV/0!</v>
      </c>
      <c r="D384" s="152" t="e">
        <f t="shared" si="28"/>
        <v>#DIV/0!</v>
      </c>
      <c r="E384" s="312" t="e">
        <f t="shared" si="29"/>
        <v>#DIV/0!</v>
      </c>
      <c r="F384" s="289"/>
      <c r="G384" s="290"/>
    </row>
    <row r="385" spans="1:7" ht="15" x14ac:dyDescent="0.25">
      <c r="A385" s="3">
        <f t="shared" si="25"/>
        <v>375</v>
      </c>
      <c r="B385" s="288" t="str">
        <f t="shared" si="26"/>
        <v/>
      </c>
      <c r="C385" s="309" t="e">
        <f t="shared" si="27"/>
        <v>#DIV/0!</v>
      </c>
      <c r="D385" s="152" t="e">
        <f t="shared" si="28"/>
        <v>#DIV/0!</v>
      </c>
      <c r="E385" s="312" t="e">
        <f t="shared" si="29"/>
        <v>#DIV/0!</v>
      </c>
      <c r="F385" s="289"/>
      <c r="G385" s="290"/>
    </row>
    <row r="386" spans="1:7" ht="15" x14ac:dyDescent="0.25">
      <c r="A386" s="3">
        <f t="shared" si="25"/>
        <v>376</v>
      </c>
      <c r="B386" s="288" t="str">
        <f t="shared" si="26"/>
        <v/>
      </c>
      <c r="C386" s="309" t="e">
        <f t="shared" si="27"/>
        <v>#DIV/0!</v>
      </c>
      <c r="D386" s="152" t="e">
        <f t="shared" si="28"/>
        <v>#DIV/0!</v>
      </c>
      <c r="E386" s="312" t="e">
        <f t="shared" si="29"/>
        <v>#DIV/0!</v>
      </c>
      <c r="F386" s="289"/>
      <c r="G386" s="290"/>
    </row>
    <row r="387" spans="1:7" ht="15" x14ac:dyDescent="0.25">
      <c r="A387" s="3">
        <f t="shared" si="25"/>
        <v>377</v>
      </c>
      <c r="B387" s="288" t="str">
        <f t="shared" si="26"/>
        <v/>
      </c>
      <c r="C387" s="309" t="e">
        <f t="shared" si="27"/>
        <v>#DIV/0!</v>
      </c>
      <c r="D387" s="152" t="e">
        <f t="shared" si="28"/>
        <v>#DIV/0!</v>
      </c>
      <c r="E387" s="312" t="e">
        <f t="shared" si="29"/>
        <v>#DIV/0!</v>
      </c>
      <c r="F387" s="289"/>
      <c r="G387" s="290"/>
    </row>
    <row r="388" spans="1:7" ht="15" x14ac:dyDescent="0.25">
      <c r="A388" s="3">
        <f t="shared" si="25"/>
        <v>378</v>
      </c>
      <c r="B388" s="288" t="str">
        <f t="shared" si="26"/>
        <v/>
      </c>
      <c r="C388" s="309" t="e">
        <f t="shared" si="27"/>
        <v>#DIV/0!</v>
      </c>
      <c r="D388" s="152" t="e">
        <f t="shared" si="28"/>
        <v>#DIV/0!</v>
      </c>
      <c r="E388" s="312" t="e">
        <f t="shared" si="29"/>
        <v>#DIV/0!</v>
      </c>
      <c r="F388" s="289"/>
      <c r="G388" s="290"/>
    </row>
    <row r="389" spans="1:7" ht="15" x14ac:dyDescent="0.25">
      <c r="A389" s="3">
        <f t="shared" si="25"/>
        <v>379</v>
      </c>
      <c r="B389" s="288" t="str">
        <f t="shared" si="26"/>
        <v/>
      </c>
      <c r="C389" s="309" t="e">
        <f t="shared" si="27"/>
        <v>#DIV/0!</v>
      </c>
      <c r="D389" s="152" t="e">
        <f t="shared" si="28"/>
        <v>#DIV/0!</v>
      </c>
      <c r="E389" s="312" t="e">
        <f t="shared" si="29"/>
        <v>#DIV/0!</v>
      </c>
      <c r="F389" s="289"/>
      <c r="G389" s="290"/>
    </row>
    <row r="390" spans="1:7" ht="15" x14ac:dyDescent="0.25">
      <c r="A390" s="3">
        <f t="shared" si="25"/>
        <v>380</v>
      </c>
      <c r="B390" s="288" t="str">
        <f t="shared" si="26"/>
        <v/>
      </c>
      <c r="C390" s="309" t="e">
        <f t="shared" si="27"/>
        <v>#DIV/0!</v>
      </c>
      <c r="D390" s="152" t="e">
        <f t="shared" si="28"/>
        <v>#DIV/0!</v>
      </c>
      <c r="E390" s="312" t="e">
        <f t="shared" si="29"/>
        <v>#DIV/0!</v>
      </c>
      <c r="F390" s="289"/>
      <c r="G390" s="290"/>
    </row>
    <row r="391" spans="1:7" ht="15" x14ac:dyDescent="0.25">
      <c r="A391" s="3">
        <f t="shared" si="25"/>
        <v>381</v>
      </c>
      <c r="B391" s="288" t="str">
        <f t="shared" si="26"/>
        <v/>
      </c>
      <c r="C391" s="309" t="e">
        <f t="shared" si="27"/>
        <v>#DIV/0!</v>
      </c>
      <c r="D391" s="152" t="e">
        <f t="shared" si="28"/>
        <v>#DIV/0!</v>
      </c>
      <c r="E391" s="312" t="e">
        <f t="shared" si="29"/>
        <v>#DIV/0!</v>
      </c>
      <c r="F391" s="289"/>
      <c r="G391" s="290"/>
    </row>
    <row r="392" spans="1:7" ht="15" x14ac:dyDescent="0.25">
      <c r="A392" s="3">
        <f t="shared" si="25"/>
        <v>382</v>
      </c>
      <c r="B392" s="288" t="str">
        <f t="shared" si="26"/>
        <v/>
      </c>
      <c r="C392" s="309" t="e">
        <f t="shared" si="27"/>
        <v>#DIV/0!</v>
      </c>
      <c r="D392" s="152" t="e">
        <f t="shared" si="28"/>
        <v>#DIV/0!</v>
      </c>
      <c r="E392" s="312" t="e">
        <f t="shared" si="29"/>
        <v>#DIV/0!</v>
      </c>
      <c r="F392" s="289"/>
      <c r="G392" s="290"/>
    </row>
    <row r="393" spans="1:7" ht="15" x14ac:dyDescent="0.25">
      <c r="A393" s="3">
        <f t="shared" si="25"/>
        <v>383</v>
      </c>
      <c r="B393" s="288" t="str">
        <f t="shared" si="26"/>
        <v/>
      </c>
      <c r="C393" s="309" t="e">
        <f t="shared" si="27"/>
        <v>#DIV/0!</v>
      </c>
      <c r="D393" s="152" t="e">
        <f t="shared" si="28"/>
        <v>#DIV/0!</v>
      </c>
      <c r="E393" s="312" t="e">
        <f t="shared" si="29"/>
        <v>#DIV/0!</v>
      </c>
      <c r="F393" s="289"/>
      <c r="G393" s="290"/>
    </row>
    <row r="394" spans="1:7" ht="15" x14ac:dyDescent="0.25">
      <c r="A394" s="3">
        <f t="shared" si="25"/>
        <v>384</v>
      </c>
      <c r="B394" s="288" t="str">
        <f t="shared" si="26"/>
        <v/>
      </c>
      <c r="C394" s="309" t="e">
        <f t="shared" si="27"/>
        <v>#DIV/0!</v>
      </c>
      <c r="D394" s="152" t="e">
        <f t="shared" si="28"/>
        <v>#DIV/0!</v>
      </c>
      <c r="E394" s="312" t="e">
        <f t="shared" si="29"/>
        <v>#DIV/0!</v>
      </c>
      <c r="F394" s="289"/>
      <c r="G394" s="290"/>
    </row>
    <row r="395" spans="1:7" ht="15" x14ac:dyDescent="0.25">
      <c r="A395" s="3">
        <f t="shared" ref="A395:A458" si="30">A394+1</f>
        <v>385</v>
      </c>
      <c r="B395" s="288" t="str">
        <f t="shared" si="26"/>
        <v/>
      </c>
      <c r="C395" s="309" t="e">
        <f t="shared" si="27"/>
        <v>#DIV/0!</v>
      </c>
      <c r="D395" s="152" t="e">
        <f t="shared" si="28"/>
        <v>#DIV/0!</v>
      </c>
      <c r="E395" s="312" t="e">
        <f t="shared" si="29"/>
        <v>#DIV/0!</v>
      </c>
      <c r="F395" s="289"/>
      <c r="G395" s="290"/>
    </row>
    <row r="396" spans="1:7" ht="15" x14ac:dyDescent="0.25">
      <c r="A396" s="3">
        <f t="shared" si="30"/>
        <v>386</v>
      </c>
      <c r="B396" s="288" t="str">
        <f t="shared" ref="B396:B459" si="31">IF(A396&lt;($C$9+1),B395+(365/C$7),"")</f>
        <v/>
      </c>
      <c r="C396" s="309" t="e">
        <f t="shared" ref="C396:C459" si="32">IF(($E395&gt;$D$8),$D$8,($E395+($E395*$F$6)/12))</f>
        <v>#DIV/0!</v>
      </c>
      <c r="D396" s="152" t="e">
        <f t="shared" ref="D396:D459" si="33">IF(($E395&gt;0),$D395-1,0)</f>
        <v>#DIV/0!</v>
      </c>
      <c r="E396" s="312" t="e">
        <f t="shared" ref="E396:E459" si="34">$E395+($E395*($F$6/$C$7))-$C396</f>
        <v>#DIV/0!</v>
      </c>
      <c r="F396" s="289"/>
      <c r="G396" s="290"/>
    </row>
    <row r="397" spans="1:7" ht="15" x14ac:dyDescent="0.25">
      <c r="A397" s="3">
        <f t="shared" si="30"/>
        <v>387</v>
      </c>
      <c r="B397" s="288" t="str">
        <f t="shared" si="31"/>
        <v/>
      </c>
      <c r="C397" s="309" t="e">
        <f t="shared" si="32"/>
        <v>#DIV/0!</v>
      </c>
      <c r="D397" s="152" t="e">
        <f t="shared" si="33"/>
        <v>#DIV/0!</v>
      </c>
      <c r="E397" s="312" t="e">
        <f t="shared" si="34"/>
        <v>#DIV/0!</v>
      </c>
      <c r="F397" s="289"/>
      <c r="G397" s="290"/>
    </row>
    <row r="398" spans="1:7" ht="15" x14ac:dyDescent="0.25">
      <c r="A398" s="3">
        <f t="shared" si="30"/>
        <v>388</v>
      </c>
      <c r="B398" s="288" t="str">
        <f t="shared" si="31"/>
        <v/>
      </c>
      <c r="C398" s="309" t="e">
        <f t="shared" si="32"/>
        <v>#DIV/0!</v>
      </c>
      <c r="D398" s="152" t="e">
        <f t="shared" si="33"/>
        <v>#DIV/0!</v>
      </c>
      <c r="E398" s="312" t="e">
        <f t="shared" si="34"/>
        <v>#DIV/0!</v>
      </c>
      <c r="F398" s="289"/>
      <c r="G398" s="290"/>
    </row>
    <row r="399" spans="1:7" ht="15" x14ac:dyDescent="0.25">
      <c r="A399" s="3">
        <f t="shared" si="30"/>
        <v>389</v>
      </c>
      <c r="B399" s="288" t="str">
        <f t="shared" si="31"/>
        <v/>
      </c>
      <c r="C399" s="309" t="e">
        <f t="shared" si="32"/>
        <v>#DIV/0!</v>
      </c>
      <c r="D399" s="152" t="e">
        <f t="shared" si="33"/>
        <v>#DIV/0!</v>
      </c>
      <c r="E399" s="312" t="e">
        <f t="shared" si="34"/>
        <v>#DIV/0!</v>
      </c>
      <c r="F399" s="289"/>
      <c r="G399" s="290"/>
    </row>
    <row r="400" spans="1:7" ht="15" x14ac:dyDescent="0.25">
      <c r="A400" s="3">
        <f t="shared" si="30"/>
        <v>390</v>
      </c>
      <c r="B400" s="288" t="str">
        <f t="shared" si="31"/>
        <v/>
      </c>
      <c r="C400" s="309" t="e">
        <f t="shared" si="32"/>
        <v>#DIV/0!</v>
      </c>
      <c r="D400" s="152" t="e">
        <f t="shared" si="33"/>
        <v>#DIV/0!</v>
      </c>
      <c r="E400" s="312" t="e">
        <f t="shared" si="34"/>
        <v>#DIV/0!</v>
      </c>
      <c r="F400" s="289"/>
      <c r="G400" s="290"/>
    </row>
    <row r="401" spans="1:7" ht="15" x14ac:dyDescent="0.25">
      <c r="A401" s="3">
        <f t="shared" si="30"/>
        <v>391</v>
      </c>
      <c r="B401" s="288" t="str">
        <f t="shared" si="31"/>
        <v/>
      </c>
      <c r="C401" s="309" t="e">
        <f t="shared" si="32"/>
        <v>#DIV/0!</v>
      </c>
      <c r="D401" s="152" t="e">
        <f t="shared" si="33"/>
        <v>#DIV/0!</v>
      </c>
      <c r="E401" s="312" t="e">
        <f t="shared" si="34"/>
        <v>#DIV/0!</v>
      </c>
      <c r="F401" s="289"/>
      <c r="G401" s="290"/>
    </row>
    <row r="402" spans="1:7" ht="15" x14ac:dyDescent="0.25">
      <c r="A402" s="3">
        <f t="shared" si="30"/>
        <v>392</v>
      </c>
      <c r="B402" s="288" t="str">
        <f t="shared" si="31"/>
        <v/>
      </c>
      <c r="C402" s="309" t="e">
        <f t="shared" si="32"/>
        <v>#DIV/0!</v>
      </c>
      <c r="D402" s="152" t="e">
        <f t="shared" si="33"/>
        <v>#DIV/0!</v>
      </c>
      <c r="E402" s="312" t="e">
        <f t="shared" si="34"/>
        <v>#DIV/0!</v>
      </c>
      <c r="F402" s="289"/>
      <c r="G402" s="290"/>
    </row>
    <row r="403" spans="1:7" ht="15" x14ac:dyDescent="0.25">
      <c r="A403" s="3">
        <f t="shared" si="30"/>
        <v>393</v>
      </c>
      <c r="B403" s="288" t="str">
        <f t="shared" si="31"/>
        <v/>
      </c>
      <c r="C403" s="309" t="e">
        <f t="shared" si="32"/>
        <v>#DIV/0!</v>
      </c>
      <c r="D403" s="152" t="e">
        <f t="shared" si="33"/>
        <v>#DIV/0!</v>
      </c>
      <c r="E403" s="312" t="e">
        <f t="shared" si="34"/>
        <v>#DIV/0!</v>
      </c>
      <c r="F403" s="289"/>
      <c r="G403" s="290"/>
    </row>
    <row r="404" spans="1:7" ht="15" x14ac:dyDescent="0.25">
      <c r="A404" s="3">
        <f t="shared" si="30"/>
        <v>394</v>
      </c>
      <c r="B404" s="288" t="str">
        <f t="shared" si="31"/>
        <v/>
      </c>
      <c r="C404" s="309" t="e">
        <f t="shared" si="32"/>
        <v>#DIV/0!</v>
      </c>
      <c r="D404" s="152" t="e">
        <f t="shared" si="33"/>
        <v>#DIV/0!</v>
      </c>
      <c r="E404" s="312" t="e">
        <f t="shared" si="34"/>
        <v>#DIV/0!</v>
      </c>
      <c r="F404" s="289"/>
      <c r="G404" s="290"/>
    </row>
    <row r="405" spans="1:7" ht="15" x14ac:dyDescent="0.25">
      <c r="A405" s="3">
        <f t="shared" si="30"/>
        <v>395</v>
      </c>
      <c r="B405" s="288" t="str">
        <f t="shared" si="31"/>
        <v/>
      </c>
      <c r="C405" s="309" t="e">
        <f t="shared" si="32"/>
        <v>#DIV/0!</v>
      </c>
      <c r="D405" s="152" t="e">
        <f t="shared" si="33"/>
        <v>#DIV/0!</v>
      </c>
      <c r="E405" s="312" t="e">
        <f t="shared" si="34"/>
        <v>#DIV/0!</v>
      </c>
      <c r="F405" s="289"/>
      <c r="G405" s="290"/>
    </row>
    <row r="406" spans="1:7" ht="15" x14ac:dyDescent="0.25">
      <c r="A406" s="3">
        <f t="shared" si="30"/>
        <v>396</v>
      </c>
      <c r="B406" s="288" t="str">
        <f t="shared" si="31"/>
        <v/>
      </c>
      <c r="C406" s="309" t="e">
        <f t="shared" si="32"/>
        <v>#DIV/0!</v>
      </c>
      <c r="D406" s="152" t="e">
        <f t="shared" si="33"/>
        <v>#DIV/0!</v>
      </c>
      <c r="E406" s="312" t="e">
        <f t="shared" si="34"/>
        <v>#DIV/0!</v>
      </c>
      <c r="F406" s="289"/>
      <c r="G406" s="290"/>
    </row>
    <row r="407" spans="1:7" ht="15" x14ac:dyDescent="0.25">
      <c r="A407" s="3">
        <f t="shared" si="30"/>
        <v>397</v>
      </c>
      <c r="B407" s="288" t="str">
        <f t="shared" si="31"/>
        <v/>
      </c>
      <c r="C407" s="309" t="e">
        <f t="shared" si="32"/>
        <v>#DIV/0!</v>
      </c>
      <c r="D407" s="152" t="e">
        <f t="shared" si="33"/>
        <v>#DIV/0!</v>
      </c>
      <c r="E407" s="312" t="e">
        <f t="shared" si="34"/>
        <v>#DIV/0!</v>
      </c>
      <c r="F407" s="289"/>
      <c r="G407" s="290"/>
    </row>
    <row r="408" spans="1:7" ht="15" x14ac:dyDescent="0.25">
      <c r="A408" s="3">
        <f t="shared" si="30"/>
        <v>398</v>
      </c>
      <c r="B408" s="288" t="str">
        <f t="shared" si="31"/>
        <v/>
      </c>
      <c r="C408" s="309" t="e">
        <f t="shared" si="32"/>
        <v>#DIV/0!</v>
      </c>
      <c r="D408" s="152" t="e">
        <f t="shared" si="33"/>
        <v>#DIV/0!</v>
      </c>
      <c r="E408" s="312" t="e">
        <f t="shared" si="34"/>
        <v>#DIV/0!</v>
      </c>
      <c r="F408" s="289"/>
      <c r="G408" s="290"/>
    </row>
    <row r="409" spans="1:7" ht="15" x14ac:dyDescent="0.25">
      <c r="A409" s="3">
        <f t="shared" si="30"/>
        <v>399</v>
      </c>
      <c r="B409" s="288" t="str">
        <f t="shared" si="31"/>
        <v/>
      </c>
      <c r="C409" s="309" t="e">
        <f t="shared" si="32"/>
        <v>#DIV/0!</v>
      </c>
      <c r="D409" s="152" t="e">
        <f t="shared" si="33"/>
        <v>#DIV/0!</v>
      </c>
      <c r="E409" s="312" t="e">
        <f t="shared" si="34"/>
        <v>#DIV/0!</v>
      </c>
      <c r="F409" s="289"/>
      <c r="G409" s="290"/>
    </row>
    <row r="410" spans="1:7" ht="15" x14ac:dyDescent="0.25">
      <c r="A410" s="3">
        <f t="shared" si="30"/>
        <v>400</v>
      </c>
      <c r="B410" s="288" t="str">
        <f t="shared" si="31"/>
        <v/>
      </c>
      <c r="C410" s="309" t="e">
        <f t="shared" si="32"/>
        <v>#DIV/0!</v>
      </c>
      <c r="D410" s="152" t="e">
        <f t="shared" si="33"/>
        <v>#DIV/0!</v>
      </c>
      <c r="E410" s="312" t="e">
        <f t="shared" si="34"/>
        <v>#DIV/0!</v>
      </c>
      <c r="F410" s="289"/>
      <c r="G410" s="290"/>
    </row>
    <row r="411" spans="1:7" ht="15" x14ac:dyDescent="0.25">
      <c r="A411" s="3">
        <f t="shared" si="30"/>
        <v>401</v>
      </c>
      <c r="B411" s="288" t="str">
        <f t="shared" si="31"/>
        <v/>
      </c>
      <c r="C411" s="309" t="e">
        <f t="shared" si="32"/>
        <v>#DIV/0!</v>
      </c>
      <c r="D411" s="152" t="e">
        <f t="shared" si="33"/>
        <v>#DIV/0!</v>
      </c>
      <c r="E411" s="312" t="e">
        <f t="shared" si="34"/>
        <v>#DIV/0!</v>
      </c>
      <c r="F411" s="289"/>
      <c r="G411" s="290"/>
    </row>
    <row r="412" spans="1:7" ht="15" x14ac:dyDescent="0.25">
      <c r="A412" s="3">
        <f t="shared" si="30"/>
        <v>402</v>
      </c>
      <c r="B412" s="288" t="str">
        <f t="shared" si="31"/>
        <v/>
      </c>
      <c r="C412" s="309" t="e">
        <f t="shared" si="32"/>
        <v>#DIV/0!</v>
      </c>
      <c r="D412" s="152" t="e">
        <f t="shared" si="33"/>
        <v>#DIV/0!</v>
      </c>
      <c r="E412" s="312" t="e">
        <f t="shared" si="34"/>
        <v>#DIV/0!</v>
      </c>
      <c r="F412" s="289"/>
      <c r="G412" s="290"/>
    </row>
    <row r="413" spans="1:7" ht="15" x14ac:dyDescent="0.25">
      <c r="A413" s="3">
        <f t="shared" si="30"/>
        <v>403</v>
      </c>
      <c r="B413" s="288" t="str">
        <f t="shared" si="31"/>
        <v/>
      </c>
      <c r="C413" s="309" t="e">
        <f t="shared" si="32"/>
        <v>#DIV/0!</v>
      </c>
      <c r="D413" s="152" t="e">
        <f t="shared" si="33"/>
        <v>#DIV/0!</v>
      </c>
      <c r="E413" s="312" t="e">
        <f t="shared" si="34"/>
        <v>#DIV/0!</v>
      </c>
      <c r="F413" s="289"/>
      <c r="G413" s="290"/>
    </row>
    <row r="414" spans="1:7" ht="15" x14ac:dyDescent="0.25">
      <c r="A414" s="3">
        <f t="shared" si="30"/>
        <v>404</v>
      </c>
      <c r="B414" s="288" t="str">
        <f t="shared" si="31"/>
        <v/>
      </c>
      <c r="C414" s="309" t="e">
        <f t="shared" si="32"/>
        <v>#DIV/0!</v>
      </c>
      <c r="D414" s="152" t="e">
        <f t="shared" si="33"/>
        <v>#DIV/0!</v>
      </c>
      <c r="E414" s="312" t="e">
        <f t="shared" si="34"/>
        <v>#DIV/0!</v>
      </c>
      <c r="F414" s="289"/>
      <c r="G414" s="290"/>
    </row>
    <row r="415" spans="1:7" ht="15" x14ac:dyDescent="0.25">
      <c r="A415" s="3">
        <f t="shared" si="30"/>
        <v>405</v>
      </c>
      <c r="B415" s="288" t="str">
        <f t="shared" si="31"/>
        <v/>
      </c>
      <c r="C415" s="309" t="e">
        <f t="shared" si="32"/>
        <v>#DIV/0!</v>
      </c>
      <c r="D415" s="152" t="e">
        <f t="shared" si="33"/>
        <v>#DIV/0!</v>
      </c>
      <c r="E415" s="312" t="e">
        <f t="shared" si="34"/>
        <v>#DIV/0!</v>
      </c>
      <c r="F415" s="289"/>
      <c r="G415" s="290"/>
    </row>
    <row r="416" spans="1:7" ht="15" x14ac:dyDescent="0.25">
      <c r="A416" s="3">
        <f t="shared" si="30"/>
        <v>406</v>
      </c>
      <c r="B416" s="288" t="str">
        <f t="shared" si="31"/>
        <v/>
      </c>
      <c r="C416" s="309" t="e">
        <f t="shared" si="32"/>
        <v>#DIV/0!</v>
      </c>
      <c r="D416" s="152" t="e">
        <f t="shared" si="33"/>
        <v>#DIV/0!</v>
      </c>
      <c r="E416" s="312" t="e">
        <f t="shared" si="34"/>
        <v>#DIV/0!</v>
      </c>
      <c r="F416" s="289"/>
      <c r="G416" s="290"/>
    </row>
    <row r="417" spans="1:7" ht="15" x14ac:dyDescent="0.25">
      <c r="A417" s="3">
        <f t="shared" si="30"/>
        <v>407</v>
      </c>
      <c r="B417" s="288" t="str">
        <f t="shared" si="31"/>
        <v/>
      </c>
      <c r="C417" s="309" t="e">
        <f t="shared" si="32"/>
        <v>#DIV/0!</v>
      </c>
      <c r="D417" s="152" t="e">
        <f t="shared" si="33"/>
        <v>#DIV/0!</v>
      </c>
      <c r="E417" s="312" t="e">
        <f t="shared" si="34"/>
        <v>#DIV/0!</v>
      </c>
      <c r="F417" s="289"/>
      <c r="G417" s="290"/>
    </row>
    <row r="418" spans="1:7" ht="15" x14ac:dyDescent="0.25">
      <c r="A418" s="3">
        <f t="shared" si="30"/>
        <v>408</v>
      </c>
      <c r="B418" s="288" t="str">
        <f t="shared" si="31"/>
        <v/>
      </c>
      <c r="C418" s="309" t="e">
        <f t="shared" si="32"/>
        <v>#DIV/0!</v>
      </c>
      <c r="D418" s="152" t="e">
        <f t="shared" si="33"/>
        <v>#DIV/0!</v>
      </c>
      <c r="E418" s="312" t="e">
        <f t="shared" si="34"/>
        <v>#DIV/0!</v>
      </c>
      <c r="F418" s="289"/>
      <c r="G418" s="290"/>
    </row>
    <row r="419" spans="1:7" ht="15" x14ac:dyDescent="0.25">
      <c r="A419" s="3">
        <f t="shared" si="30"/>
        <v>409</v>
      </c>
      <c r="B419" s="288" t="str">
        <f t="shared" si="31"/>
        <v/>
      </c>
      <c r="C419" s="309" t="e">
        <f t="shared" si="32"/>
        <v>#DIV/0!</v>
      </c>
      <c r="D419" s="152" t="e">
        <f t="shared" si="33"/>
        <v>#DIV/0!</v>
      </c>
      <c r="E419" s="312" t="e">
        <f t="shared" si="34"/>
        <v>#DIV/0!</v>
      </c>
      <c r="F419" s="289"/>
      <c r="G419" s="290"/>
    </row>
    <row r="420" spans="1:7" ht="15" x14ac:dyDescent="0.25">
      <c r="A420" s="3">
        <f t="shared" si="30"/>
        <v>410</v>
      </c>
      <c r="B420" s="288" t="str">
        <f t="shared" si="31"/>
        <v/>
      </c>
      <c r="C420" s="309" t="e">
        <f t="shared" si="32"/>
        <v>#DIV/0!</v>
      </c>
      <c r="D420" s="152" t="e">
        <f t="shared" si="33"/>
        <v>#DIV/0!</v>
      </c>
      <c r="E420" s="312" t="e">
        <f t="shared" si="34"/>
        <v>#DIV/0!</v>
      </c>
      <c r="F420" s="289"/>
      <c r="G420" s="290"/>
    </row>
    <row r="421" spans="1:7" ht="15" x14ac:dyDescent="0.25">
      <c r="A421" s="3">
        <f t="shared" si="30"/>
        <v>411</v>
      </c>
      <c r="B421" s="288" t="str">
        <f t="shared" si="31"/>
        <v/>
      </c>
      <c r="C421" s="309" t="e">
        <f t="shared" si="32"/>
        <v>#DIV/0!</v>
      </c>
      <c r="D421" s="152" t="e">
        <f t="shared" si="33"/>
        <v>#DIV/0!</v>
      </c>
      <c r="E421" s="312" t="e">
        <f t="shared" si="34"/>
        <v>#DIV/0!</v>
      </c>
      <c r="F421" s="289"/>
      <c r="G421" s="290"/>
    </row>
    <row r="422" spans="1:7" ht="15" x14ac:dyDescent="0.25">
      <c r="A422" s="3">
        <f t="shared" si="30"/>
        <v>412</v>
      </c>
      <c r="B422" s="288" t="str">
        <f t="shared" si="31"/>
        <v/>
      </c>
      <c r="C422" s="309" t="e">
        <f t="shared" si="32"/>
        <v>#DIV/0!</v>
      </c>
      <c r="D422" s="152" t="e">
        <f t="shared" si="33"/>
        <v>#DIV/0!</v>
      </c>
      <c r="E422" s="312" t="e">
        <f t="shared" si="34"/>
        <v>#DIV/0!</v>
      </c>
      <c r="F422" s="289"/>
      <c r="G422" s="290"/>
    </row>
    <row r="423" spans="1:7" ht="15" x14ac:dyDescent="0.25">
      <c r="A423" s="3">
        <f t="shared" si="30"/>
        <v>413</v>
      </c>
      <c r="B423" s="288" t="str">
        <f t="shared" si="31"/>
        <v/>
      </c>
      <c r="C423" s="309" t="e">
        <f t="shared" si="32"/>
        <v>#DIV/0!</v>
      </c>
      <c r="D423" s="152" t="e">
        <f t="shared" si="33"/>
        <v>#DIV/0!</v>
      </c>
      <c r="E423" s="312" t="e">
        <f t="shared" si="34"/>
        <v>#DIV/0!</v>
      </c>
      <c r="F423" s="289"/>
      <c r="G423" s="290"/>
    </row>
    <row r="424" spans="1:7" ht="15" x14ac:dyDescent="0.25">
      <c r="A424" s="3">
        <f t="shared" si="30"/>
        <v>414</v>
      </c>
      <c r="B424" s="288" t="str">
        <f t="shared" si="31"/>
        <v/>
      </c>
      <c r="C424" s="309" t="e">
        <f t="shared" si="32"/>
        <v>#DIV/0!</v>
      </c>
      <c r="D424" s="152" t="e">
        <f t="shared" si="33"/>
        <v>#DIV/0!</v>
      </c>
      <c r="E424" s="312" t="e">
        <f t="shared" si="34"/>
        <v>#DIV/0!</v>
      </c>
      <c r="F424" s="289"/>
      <c r="G424" s="290"/>
    </row>
    <row r="425" spans="1:7" ht="15" x14ac:dyDescent="0.25">
      <c r="A425" s="3">
        <f t="shared" si="30"/>
        <v>415</v>
      </c>
      <c r="B425" s="288" t="str">
        <f t="shared" si="31"/>
        <v/>
      </c>
      <c r="C425" s="309" t="e">
        <f t="shared" si="32"/>
        <v>#DIV/0!</v>
      </c>
      <c r="D425" s="152" t="e">
        <f t="shared" si="33"/>
        <v>#DIV/0!</v>
      </c>
      <c r="E425" s="312" t="e">
        <f t="shared" si="34"/>
        <v>#DIV/0!</v>
      </c>
      <c r="F425" s="289"/>
      <c r="G425" s="290"/>
    </row>
    <row r="426" spans="1:7" ht="15" x14ac:dyDescent="0.25">
      <c r="A426" s="3">
        <f t="shared" si="30"/>
        <v>416</v>
      </c>
      <c r="B426" s="288" t="str">
        <f t="shared" si="31"/>
        <v/>
      </c>
      <c r="C426" s="309" t="e">
        <f t="shared" si="32"/>
        <v>#DIV/0!</v>
      </c>
      <c r="D426" s="152" t="e">
        <f t="shared" si="33"/>
        <v>#DIV/0!</v>
      </c>
      <c r="E426" s="312" t="e">
        <f t="shared" si="34"/>
        <v>#DIV/0!</v>
      </c>
      <c r="F426" s="289"/>
      <c r="G426" s="290"/>
    </row>
    <row r="427" spans="1:7" ht="15" x14ac:dyDescent="0.25">
      <c r="A427" s="3">
        <f t="shared" si="30"/>
        <v>417</v>
      </c>
      <c r="B427" s="288" t="str">
        <f t="shared" si="31"/>
        <v/>
      </c>
      <c r="C427" s="309" t="e">
        <f t="shared" si="32"/>
        <v>#DIV/0!</v>
      </c>
      <c r="D427" s="152" t="e">
        <f t="shared" si="33"/>
        <v>#DIV/0!</v>
      </c>
      <c r="E427" s="312" t="e">
        <f t="shared" si="34"/>
        <v>#DIV/0!</v>
      </c>
      <c r="F427" s="289"/>
      <c r="G427" s="290"/>
    </row>
    <row r="428" spans="1:7" ht="15" x14ac:dyDescent="0.25">
      <c r="A428" s="3">
        <f t="shared" si="30"/>
        <v>418</v>
      </c>
      <c r="B428" s="288" t="str">
        <f t="shared" si="31"/>
        <v/>
      </c>
      <c r="C428" s="309" t="e">
        <f t="shared" si="32"/>
        <v>#DIV/0!</v>
      </c>
      <c r="D428" s="152" t="e">
        <f t="shared" si="33"/>
        <v>#DIV/0!</v>
      </c>
      <c r="E428" s="312" t="e">
        <f t="shared" si="34"/>
        <v>#DIV/0!</v>
      </c>
      <c r="F428" s="289"/>
      <c r="G428" s="290"/>
    </row>
    <row r="429" spans="1:7" ht="15" x14ac:dyDescent="0.25">
      <c r="A429" s="3">
        <f t="shared" si="30"/>
        <v>419</v>
      </c>
      <c r="B429" s="288" t="str">
        <f t="shared" si="31"/>
        <v/>
      </c>
      <c r="C429" s="309" t="e">
        <f t="shared" si="32"/>
        <v>#DIV/0!</v>
      </c>
      <c r="D429" s="152" t="e">
        <f t="shared" si="33"/>
        <v>#DIV/0!</v>
      </c>
      <c r="E429" s="312" t="e">
        <f t="shared" si="34"/>
        <v>#DIV/0!</v>
      </c>
      <c r="F429" s="289"/>
      <c r="G429" s="290"/>
    </row>
    <row r="430" spans="1:7" ht="15" x14ac:dyDescent="0.25">
      <c r="A430" s="3">
        <f t="shared" si="30"/>
        <v>420</v>
      </c>
      <c r="B430" s="288" t="str">
        <f t="shared" si="31"/>
        <v/>
      </c>
      <c r="C430" s="309" t="e">
        <f t="shared" si="32"/>
        <v>#DIV/0!</v>
      </c>
      <c r="D430" s="152" t="e">
        <f t="shared" si="33"/>
        <v>#DIV/0!</v>
      </c>
      <c r="E430" s="312" t="e">
        <f t="shared" si="34"/>
        <v>#DIV/0!</v>
      </c>
      <c r="F430" s="289"/>
      <c r="G430" s="290"/>
    </row>
    <row r="431" spans="1:7" ht="15" x14ac:dyDescent="0.25">
      <c r="A431" s="3">
        <f t="shared" si="30"/>
        <v>421</v>
      </c>
      <c r="B431" s="288" t="str">
        <f t="shared" si="31"/>
        <v/>
      </c>
      <c r="C431" s="309" t="e">
        <f t="shared" si="32"/>
        <v>#DIV/0!</v>
      </c>
      <c r="D431" s="152" t="e">
        <f t="shared" si="33"/>
        <v>#DIV/0!</v>
      </c>
      <c r="E431" s="312" t="e">
        <f t="shared" si="34"/>
        <v>#DIV/0!</v>
      </c>
      <c r="F431" s="289"/>
      <c r="G431" s="290"/>
    </row>
    <row r="432" spans="1:7" ht="15" x14ac:dyDescent="0.25">
      <c r="A432" s="3">
        <f t="shared" si="30"/>
        <v>422</v>
      </c>
      <c r="B432" s="288" t="str">
        <f t="shared" si="31"/>
        <v/>
      </c>
      <c r="C432" s="309" t="e">
        <f t="shared" si="32"/>
        <v>#DIV/0!</v>
      </c>
      <c r="D432" s="152" t="e">
        <f t="shared" si="33"/>
        <v>#DIV/0!</v>
      </c>
      <c r="E432" s="312" t="e">
        <f t="shared" si="34"/>
        <v>#DIV/0!</v>
      </c>
      <c r="F432" s="289"/>
      <c r="G432" s="290"/>
    </row>
    <row r="433" spans="1:7" ht="15" x14ac:dyDescent="0.25">
      <c r="A433" s="3">
        <f t="shared" si="30"/>
        <v>423</v>
      </c>
      <c r="B433" s="288" t="str">
        <f t="shared" si="31"/>
        <v/>
      </c>
      <c r="C433" s="309" t="e">
        <f t="shared" si="32"/>
        <v>#DIV/0!</v>
      </c>
      <c r="D433" s="152" t="e">
        <f t="shared" si="33"/>
        <v>#DIV/0!</v>
      </c>
      <c r="E433" s="312" t="e">
        <f t="shared" si="34"/>
        <v>#DIV/0!</v>
      </c>
      <c r="F433" s="289"/>
      <c r="G433" s="290"/>
    </row>
    <row r="434" spans="1:7" ht="15" x14ac:dyDescent="0.25">
      <c r="A434" s="3">
        <f t="shared" si="30"/>
        <v>424</v>
      </c>
      <c r="B434" s="288" t="str">
        <f t="shared" si="31"/>
        <v/>
      </c>
      <c r="C434" s="309" t="e">
        <f t="shared" si="32"/>
        <v>#DIV/0!</v>
      </c>
      <c r="D434" s="152" t="e">
        <f t="shared" si="33"/>
        <v>#DIV/0!</v>
      </c>
      <c r="E434" s="312" t="e">
        <f t="shared" si="34"/>
        <v>#DIV/0!</v>
      </c>
      <c r="F434" s="289"/>
      <c r="G434" s="290"/>
    </row>
    <row r="435" spans="1:7" ht="15" x14ac:dyDescent="0.25">
      <c r="A435" s="3">
        <f t="shared" si="30"/>
        <v>425</v>
      </c>
      <c r="B435" s="288" t="str">
        <f t="shared" si="31"/>
        <v/>
      </c>
      <c r="C435" s="309" t="e">
        <f t="shared" si="32"/>
        <v>#DIV/0!</v>
      </c>
      <c r="D435" s="152" t="e">
        <f t="shared" si="33"/>
        <v>#DIV/0!</v>
      </c>
      <c r="E435" s="312" t="e">
        <f t="shared" si="34"/>
        <v>#DIV/0!</v>
      </c>
      <c r="F435" s="289"/>
      <c r="G435" s="290"/>
    </row>
    <row r="436" spans="1:7" ht="15" x14ac:dyDescent="0.25">
      <c r="A436" s="3">
        <f t="shared" si="30"/>
        <v>426</v>
      </c>
      <c r="B436" s="288" t="str">
        <f t="shared" si="31"/>
        <v/>
      </c>
      <c r="C436" s="309" t="e">
        <f t="shared" si="32"/>
        <v>#DIV/0!</v>
      </c>
      <c r="D436" s="152" t="e">
        <f t="shared" si="33"/>
        <v>#DIV/0!</v>
      </c>
      <c r="E436" s="312" t="e">
        <f t="shared" si="34"/>
        <v>#DIV/0!</v>
      </c>
      <c r="F436" s="289"/>
      <c r="G436" s="290"/>
    </row>
    <row r="437" spans="1:7" ht="15" x14ac:dyDescent="0.25">
      <c r="A437" s="3">
        <f t="shared" si="30"/>
        <v>427</v>
      </c>
      <c r="B437" s="288" t="str">
        <f t="shared" si="31"/>
        <v/>
      </c>
      <c r="C437" s="309" t="e">
        <f t="shared" si="32"/>
        <v>#DIV/0!</v>
      </c>
      <c r="D437" s="152" t="e">
        <f t="shared" si="33"/>
        <v>#DIV/0!</v>
      </c>
      <c r="E437" s="312" t="e">
        <f t="shared" si="34"/>
        <v>#DIV/0!</v>
      </c>
      <c r="F437" s="289"/>
      <c r="G437" s="290"/>
    </row>
    <row r="438" spans="1:7" ht="15" x14ac:dyDescent="0.25">
      <c r="A438" s="3">
        <f t="shared" si="30"/>
        <v>428</v>
      </c>
      <c r="B438" s="288" t="str">
        <f t="shared" si="31"/>
        <v/>
      </c>
      <c r="C438" s="309" t="e">
        <f t="shared" si="32"/>
        <v>#DIV/0!</v>
      </c>
      <c r="D438" s="152" t="e">
        <f t="shared" si="33"/>
        <v>#DIV/0!</v>
      </c>
      <c r="E438" s="312" t="e">
        <f t="shared" si="34"/>
        <v>#DIV/0!</v>
      </c>
      <c r="F438" s="289"/>
      <c r="G438" s="290"/>
    </row>
    <row r="439" spans="1:7" ht="15" x14ac:dyDescent="0.25">
      <c r="A439" s="3">
        <f t="shared" si="30"/>
        <v>429</v>
      </c>
      <c r="B439" s="288" t="str">
        <f t="shared" si="31"/>
        <v/>
      </c>
      <c r="C439" s="309" t="e">
        <f t="shared" si="32"/>
        <v>#DIV/0!</v>
      </c>
      <c r="D439" s="152" t="e">
        <f t="shared" si="33"/>
        <v>#DIV/0!</v>
      </c>
      <c r="E439" s="312" t="e">
        <f t="shared" si="34"/>
        <v>#DIV/0!</v>
      </c>
      <c r="F439" s="289"/>
      <c r="G439" s="290"/>
    </row>
    <row r="440" spans="1:7" ht="15" x14ac:dyDescent="0.25">
      <c r="A440" s="3">
        <f t="shared" si="30"/>
        <v>430</v>
      </c>
      <c r="B440" s="288" t="str">
        <f t="shared" si="31"/>
        <v/>
      </c>
      <c r="C440" s="309" t="e">
        <f t="shared" si="32"/>
        <v>#DIV/0!</v>
      </c>
      <c r="D440" s="152" t="e">
        <f t="shared" si="33"/>
        <v>#DIV/0!</v>
      </c>
      <c r="E440" s="312" t="e">
        <f t="shared" si="34"/>
        <v>#DIV/0!</v>
      </c>
      <c r="F440" s="289"/>
      <c r="G440" s="290"/>
    </row>
    <row r="441" spans="1:7" ht="15" x14ac:dyDescent="0.25">
      <c r="A441" s="3">
        <f t="shared" si="30"/>
        <v>431</v>
      </c>
      <c r="B441" s="288" t="str">
        <f t="shared" si="31"/>
        <v/>
      </c>
      <c r="C441" s="309" t="e">
        <f t="shared" si="32"/>
        <v>#DIV/0!</v>
      </c>
      <c r="D441" s="152" t="e">
        <f t="shared" si="33"/>
        <v>#DIV/0!</v>
      </c>
      <c r="E441" s="312" t="e">
        <f t="shared" si="34"/>
        <v>#DIV/0!</v>
      </c>
      <c r="F441" s="289"/>
      <c r="G441" s="290"/>
    </row>
    <row r="442" spans="1:7" ht="15" x14ac:dyDescent="0.25">
      <c r="A442" s="3">
        <f t="shared" si="30"/>
        <v>432</v>
      </c>
      <c r="B442" s="288" t="str">
        <f t="shared" si="31"/>
        <v/>
      </c>
      <c r="C442" s="309" t="e">
        <f t="shared" si="32"/>
        <v>#DIV/0!</v>
      </c>
      <c r="D442" s="152" t="e">
        <f t="shared" si="33"/>
        <v>#DIV/0!</v>
      </c>
      <c r="E442" s="312" t="e">
        <f t="shared" si="34"/>
        <v>#DIV/0!</v>
      </c>
      <c r="F442" s="289"/>
      <c r="G442" s="290"/>
    </row>
    <row r="443" spans="1:7" ht="15" x14ac:dyDescent="0.25">
      <c r="A443" s="3">
        <f t="shared" si="30"/>
        <v>433</v>
      </c>
      <c r="B443" s="288" t="str">
        <f t="shared" si="31"/>
        <v/>
      </c>
      <c r="C443" s="309" t="e">
        <f t="shared" si="32"/>
        <v>#DIV/0!</v>
      </c>
      <c r="D443" s="152" t="e">
        <f t="shared" si="33"/>
        <v>#DIV/0!</v>
      </c>
      <c r="E443" s="312" t="e">
        <f t="shared" si="34"/>
        <v>#DIV/0!</v>
      </c>
      <c r="F443" s="289"/>
      <c r="G443" s="290"/>
    </row>
    <row r="444" spans="1:7" ht="15" x14ac:dyDescent="0.25">
      <c r="A444" s="3">
        <f t="shared" si="30"/>
        <v>434</v>
      </c>
      <c r="B444" s="288" t="str">
        <f t="shared" si="31"/>
        <v/>
      </c>
      <c r="C444" s="309" t="e">
        <f t="shared" si="32"/>
        <v>#DIV/0!</v>
      </c>
      <c r="D444" s="152" t="e">
        <f t="shared" si="33"/>
        <v>#DIV/0!</v>
      </c>
      <c r="E444" s="312" t="e">
        <f t="shared" si="34"/>
        <v>#DIV/0!</v>
      </c>
      <c r="F444" s="289"/>
      <c r="G444" s="290"/>
    </row>
    <row r="445" spans="1:7" ht="15" x14ac:dyDescent="0.25">
      <c r="A445" s="3">
        <f t="shared" si="30"/>
        <v>435</v>
      </c>
      <c r="B445" s="288" t="str">
        <f t="shared" si="31"/>
        <v/>
      </c>
      <c r="C445" s="309" t="e">
        <f t="shared" si="32"/>
        <v>#DIV/0!</v>
      </c>
      <c r="D445" s="152" t="e">
        <f t="shared" si="33"/>
        <v>#DIV/0!</v>
      </c>
      <c r="E445" s="312" t="e">
        <f t="shared" si="34"/>
        <v>#DIV/0!</v>
      </c>
      <c r="F445" s="289"/>
      <c r="G445" s="290"/>
    </row>
    <row r="446" spans="1:7" ht="15" x14ac:dyDescent="0.25">
      <c r="A446" s="3">
        <f t="shared" si="30"/>
        <v>436</v>
      </c>
      <c r="B446" s="288" t="str">
        <f t="shared" si="31"/>
        <v/>
      </c>
      <c r="C446" s="309" t="e">
        <f t="shared" si="32"/>
        <v>#DIV/0!</v>
      </c>
      <c r="D446" s="152" t="e">
        <f t="shared" si="33"/>
        <v>#DIV/0!</v>
      </c>
      <c r="E446" s="312" t="e">
        <f t="shared" si="34"/>
        <v>#DIV/0!</v>
      </c>
      <c r="F446" s="289"/>
      <c r="G446" s="290"/>
    </row>
    <row r="447" spans="1:7" ht="15" x14ac:dyDescent="0.25">
      <c r="A447" s="3">
        <f t="shared" si="30"/>
        <v>437</v>
      </c>
      <c r="B447" s="288" t="str">
        <f t="shared" si="31"/>
        <v/>
      </c>
      <c r="C447" s="309" t="e">
        <f t="shared" si="32"/>
        <v>#DIV/0!</v>
      </c>
      <c r="D447" s="152" t="e">
        <f t="shared" si="33"/>
        <v>#DIV/0!</v>
      </c>
      <c r="E447" s="312" t="e">
        <f t="shared" si="34"/>
        <v>#DIV/0!</v>
      </c>
      <c r="F447" s="289"/>
      <c r="G447" s="290"/>
    </row>
    <row r="448" spans="1:7" ht="15" x14ac:dyDescent="0.25">
      <c r="A448" s="3">
        <f t="shared" si="30"/>
        <v>438</v>
      </c>
      <c r="B448" s="288" t="str">
        <f t="shared" si="31"/>
        <v/>
      </c>
      <c r="C448" s="309" t="e">
        <f t="shared" si="32"/>
        <v>#DIV/0!</v>
      </c>
      <c r="D448" s="152" t="e">
        <f t="shared" si="33"/>
        <v>#DIV/0!</v>
      </c>
      <c r="E448" s="312" t="e">
        <f t="shared" si="34"/>
        <v>#DIV/0!</v>
      </c>
      <c r="F448" s="289"/>
      <c r="G448" s="290"/>
    </row>
    <row r="449" spans="1:7" ht="15" x14ac:dyDescent="0.25">
      <c r="A449" s="3">
        <f t="shared" si="30"/>
        <v>439</v>
      </c>
      <c r="B449" s="288" t="str">
        <f t="shared" si="31"/>
        <v/>
      </c>
      <c r="C449" s="309" t="e">
        <f t="shared" si="32"/>
        <v>#DIV/0!</v>
      </c>
      <c r="D449" s="152" t="e">
        <f t="shared" si="33"/>
        <v>#DIV/0!</v>
      </c>
      <c r="E449" s="312" t="e">
        <f t="shared" si="34"/>
        <v>#DIV/0!</v>
      </c>
      <c r="F449" s="289"/>
      <c r="G449" s="290"/>
    </row>
    <row r="450" spans="1:7" ht="15" x14ac:dyDescent="0.25">
      <c r="A450" s="3">
        <f t="shared" si="30"/>
        <v>440</v>
      </c>
      <c r="B450" s="288" t="str">
        <f t="shared" si="31"/>
        <v/>
      </c>
      <c r="C450" s="309" t="e">
        <f t="shared" si="32"/>
        <v>#DIV/0!</v>
      </c>
      <c r="D450" s="152" t="e">
        <f t="shared" si="33"/>
        <v>#DIV/0!</v>
      </c>
      <c r="E450" s="312" t="e">
        <f t="shared" si="34"/>
        <v>#DIV/0!</v>
      </c>
      <c r="F450" s="289"/>
      <c r="G450" s="290"/>
    </row>
    <row r="451" spans="1:7" ht="15" x14ac:dyDescent="0.25">
      <c r="A451" s="3">
        <f t="shared" si="30"/>
        <v>441</v>
      </c>
      <c r="B451" s="288" t="str">
        <f t="shared" si="31"/>
        <v/>
      </c>
      <c r="C451" s="309" t="e">
        <f t="shared" si="32"/>
        <v>#DIV/0!</v>
      </c>
      <c r="D451" s="152" t="e">
        <f t="shared" si="33"/>
        <v>#DIV/0!</v>
      </c>
      <c r="E451" s="312" t="e">
        <f t="shared" si="34"/>
        <v>#DIV/0!</v>
      </c>
      <c r="F451" s="289"/>
      <c r="G451" s="290"/>
    </row>
    <row r="452" spans="1:7" ht="15" x14ac:dyDescent="0.25">
      <c r="A452" s="3">
        <f t="shared" si="30"/>
        <v>442</v>
      </c>
      <c r="B452" s="288" t="str">
        <f t="shared" si="31"/>
        <v/>
      </c>
      <c r="C452" s="309" t="e">
        <f t="shared" si="32"/>
        <v>#DIV/0!</v>
      </c>
      <c r="D452" s="152" t="e">
        <f t="shared" si="33"/>
        <v>#DIV/0!</v>
      </c>
      <c r="E452" s="312" t="e">
        <f t="shared" si="34"/>
        <v>#DIV/0!</v>
      </c>
      <c r="F452" s="289"/>
      <c r="G452" s="290"/>
    </row>
    <row r="453" spans="1:7" ht="15" x14ac:dyDescent="0.25">
      <c r="A453" s="3">
        <f t="shared" si="30"/>
        <v>443</v>
      </c>
      <c r="B453" s="288" t="str">
        <f t="shared" si="31"/>
        <v/>
      </c>
      <c r="C453" s="309" t="e">
        <f t="shared" si="32"/>
        <v>#DIV/0!</v>
      </c>
      <c r="D453" s="152" t="e">
        <f t="shared" si="33"/>
        <v>#DIV/0!</v>
      </c>
      <c r="E453" s="312" t="e">
        <f t="shared" si="34"/>
        <v>#DIV/0!</v>
      </c>
      <c r="F453" s="289"/>
      <c r="G453" s="290"/>
    </row>
    <row r="454" spans="1:7" ht="15" x14ac:dyDescent="0.25">
      <c r="A454" s="3">
        <f t="shared" si="30"/>
        <v>444</v>
      </c>
      <c r="B454" s="288" t="str">
        <f t="shared" si="31"/>
        <v/>
      </c>
      <c r="C454" s="309" t="e">
        <f t="shared" si="32"/>
        <v>#DIV/0!</v>
      </c>
      <c r="D454" s="152" t="e">
        <f t="shared" si="33"/>
        <v>#DIV/0!</v>
      </c>
      <c r="E454" s="312" t="e">
        <f t="shared" si="34"/>
        <v>#DIV/0!</v>
      </c>
      <c r="F454" s="289"/>
      <c r="G454" s="290"/>
    </row>
    <row r="455" spans="1:7" ht="15" x14ac:dyDescent="0.25">
      <c r="A455" s="3">
        <f t="shared" si="30"/>
        <v>445</v>
      </c>
      <c r="B455" s="288" t="str">
        <f t="shared" si="31"/>
        <v/>
      </c>
      <c r="C455" s="309" t="e">
        <f t="shared" si="32"/>
        <v>#DIV/0!</v>
      </c>
      <c r="D455" s="152" t="e">
        <f t="shared" si="33"/>
        <v>#DIV/0!</v>
      </c>
      <c r="E455" s="312" t="e">
        <f t="shared" si="34"/>
        <v>#DIV/0!</v>
      </c>
      <c r="F455" s="289"/>
      <c r="G455" s="290"/>
    </row>
    <row r="456" spans="1:7" ht="15" x14ac:dyDescent="0.25">
      <c r="A456" s="3">
        <f t="shared" si="30"/>
        <v>446</v>
      </c>
      <c r="B456" s="288" t="str">
        <f t="shared" si="31"/>
        <v/>
      </c>
      <c r="C456" s="309" t="e">
        <f t="shared" si="32"/>
        <v>#DIV/0!</v>
      </c>
      <c r="D456" s="152" t="e">
        <f t="shared" si="33"/>
        <v>#DIV/0!</v>
      </c>
      <c r="E456" s="312" t="e">
        <f t="shared" si="34"/>
        <v>#DIV/0!</v>
      </c>
      <c r="F456" s="289"/>
      <c r="G456" s="290"/>
    </row>
    <row r="457" spans="1:7" ht="15" x14ac:dyDescent="0.25">
      <c r="A457" s="3">
        <f t="shared" si="30"/>
        <v>447</v>
      </c>
      <c r="B457" s="288" t="str">
        <f t="shared" si="31"/>
        <v/>
      </c>
      <c r="C457" s="309" t="e">
        <f t="shared" si="32"/>
        <v>#DIV/0!</v>
      </c>
      <c r="D457" s="152" t="e">
        <f t="shared" si="33"/>
        <v>#DIV/0!</v>
      </c>
      <c r="E457" s="312" t="e">
        <f t="shared" si="34"/>
        <v>#DIV/0!</v>
      </c>
      <c r="F457" s="289"/>
      <c r="G457" s="290"/>
    </row>
    <row r="458" spans="1:7" ht="15" x14ac:dyDescent="0.25">
      <c r="A458" s="3">
        <f t="shared" si="30"/>
        <v>448</v>
      </c>
      <c r="B458" s="288" t="str">
        <f t="shared" si="31"/>
        <v/>
      </c>
      <c r="C458" s="309" t="e">
        <f t="shared" si="32"/>
        <v>#DIV/0!</v>
      </c>
      <c r="D458" s="152" t="e">
        <f t="shared" si="33"/>
        <v>#DIV/0!</v>
      </c>
      <c r="E458" s="312" t="e">
        <f t="shared" si="34"/>
        <v>#DIV/0!</v>
      </c>
      <c r="F458" s="289"/>
      <c r="G458" s="290"/>
    </row>
    <row r="459" spans="1:7" ht="15" x14ac:dyDescent="0.25">
      <c r="A459" s="3">
        <f t="shared" ref="A459:A522" si="35">A458+1</f>
        <v>449</v>
      </c>
      <c r="B459" s="288" t="str">
        <f t="shared" si="31"/>
        <v/>
      </c>
      <c r="C459" s="309" t="e">
        <f t="shared" si="32"/>
        <v>#DIV/0!</v>
      </c>
      <c r="D459" s="152" t="e">
        <f t="shared" si="33"/>
        <v>#DIV/0!</v>
      </c>
      <c r="E459" s="312" t="e">
        <f t="shared" si="34"/>
        <v>#DIV/0!</v>
      </c>
      <c r="F459" s="289"/>
      <c r="G459" s="290"/>
    </row>
    <row r="460" spans="1:7" ht="15" x14ac:dyDescent="0.25">
      <c r="A460" s="3">
        <f t="shared" si="35"/>
        <v>450</v>
      </c>
      <c r="B460" s="288" t="str">
        <f t="shared" ref="B460:B523" si="36">IF(A460&lt;($C$9+1),B459+(365/C$7),"")</f>
        <v/>
      </c>
      <c r="C460" s="309" t="e">
        <f t="shared" ref="C460:C523" si="37">IF(($E459&gt;$D$8),$D$8,($E459+($E459*$F$6)/12))</f>
        <v>#DIV/0!</v>
      </c>
      <c r="D460" s="152" t="e">
        <f t="shared" ref="D460:D523" si="38">IF(($E459&gt;0),$D459-1,0)</f>
        <v>#DIV/0!</v>
      </c>
      <c r="E460" s="312" t="e">
        <f t="shared" ref="E460:E523" si="39">$E459+($E459*($F$6/$C$7))-$C460</f>
        <v>#DIV/0!</v>
      </c>
      <c r="F460" s="289"/>
      <c r="G460" s="290"/>
    </row>
    <row r="461" spans="1:7" ht="15" x14ac:dyDescent="0.25">
      <c r="A461" s="3">
        <f t="shared" si="35"/>
        <v>451</v>
      </c>
      <c r="B461" s="288" t="str">
        <f t="shared" si="36"/>
        <v/>
      </c>
      <c r="C461" s="309" t="e">
        <f t="shared" si="37"/>
        <v>#DIV/0!</v>
      </c>
      <c r="D461" s="152" t="e">
        <f t="shared" si="38"/>
        <v>#DIV/0!</v>
      </c>
      <c r="E461" s="312" t="e">
        <f t="shared" si="39"/>
        <v>#DIV/0!</v>
      </c>
      <c r="F461" s="289"/>
      <c r="G461" s="290"/>
    </row>
    <row r="462" spans="1:7" ht="15" x14ac:dyDescent="0.25">
      <c r="A462" s="3">
        <f t="shared" si="35"/>
        <v>452</v>
      </c>
      <c r="B462" s="288" t="str">
        <f t="shared" si="36"/>
        <v/>
      </c>
      <c r="C462" s="309" t="e">
        <f t="shared" si="37"/>
        <v>#DIV/0!</v>
      </c>
      <c r="D462" s="152" t="e">
        <f t="shared" si="38"/>
        <v>#DIV/0!</v>
      </c>
      <c r="E462" s="312" t="e">
        <f t="shared" si="39"/>
        <v>#DIV/0!</v>
      </c>
      <c r="F462" s="289"/>
      <c r="G462" s="290"/>
    </row>
    <row r="463" spans="1:7" ht="15" x14ac:dyDescent="0.25">
      <c r="A463" s="3">
        <f t="shared" si="35"/>
        <v>453</v>
      </c>
      <c r="B463" s="288" t="str">
        <f t="shared" si="36"/>
        <v/>
      </c>
      <c r="C463" s="309" t="e">
        <f t="shared" si="37"/>
        <v>#DIV/0!</v>
      </c>
      <c r="D463" s="152" t="e">
        <f t="shared" si="38"/>
        <v>#DIV/0!</v>
      </c>
      <c r="E463" s="312" t="e">
        <f t="shared" si="39"/>
        <v>#DIV/0!</v>
      </c>
      <c r="F463" s="289"/>
      <c r="G463" s="290"/>
    </row>
    <row r="464" spans="1:7" ht="15" x14ac:dyDescent="0.25">
      <c r="A464" s="3">
        <f t="shared" si="35"/>
        <v>454</v>
      </c>
      <c r="B464" s="288" t="str">
        <f t="shared" si="36"/>
        <v/>
      </c>
      <c r="C464" s="309" t="e">
        <f t="shared" si="37"/>
        <v>#DIV/0!</v>
      </c>
      <c r="D464" s="152" t="e">
        <f t="shared" si="38"/>
        <v>#DIV/0!</v>
      </c>
      <c r="E464" s="312" t="e">
        <f t="shared" si="39"/>
        <v>#DIV/0!</v>
      </c>
      <c r="F464" s="289"/>
      <c r="G464" s="290"/>
    </row>
    <row r="465" spans="1:7" ht="15" x14ac:dyDescent="0.25">
      <c r="A465" s="3">
        <f t="shared" si="35"/>
        <v>455</v>
      </c>
      <c r="B465" s="288" t="str">
        <f t="shared" si="36"/>
        <v/>
      </c>
      <c r="C465" s="309" t="e">
        <f t="shared" si="37"/>
        <v>#DIV/0!</v>
      </c>
      <c r="D465" s="152" t="e">
        <f t="shared" si="38"/>
        <v>#DIV/0!</v>
      </c>
      <c r="E465" s="312" t="e">
        <f t="shared" si="39"/>
        <v>#DIV/0!</v>
      </c>
      <c r="F465" s="289"/>
      <c r="G465" s="290"/>
    </row>
    <row r="466" spans="1:7" ht="15" x14ac:dyDescent="0.25">
      <c r="A466" s="3">
        <f t="shared" si="35"/>
        <v>456</v>
      </c>
      <c r="B466" s="288" t="str">
        <f t="shared" si="36"/>
        <v/>
      </c>
      <c r="C466" s="309" t="e">
        <f t="shared" si="37"/>
        <v>#DIV/0!</v>
      </c>
      <c r="D466" s="152" t="e">
        <f t="shared" si="38"/>
        <v>#DIV/0!</v>
      </c>
      <c r="E466" s="312" t="e">
        <f t="shared" si="39"/>
        <v>#DIV/0!</v>
      </c>
      <c r="F466" s="289"/>
      <c r="G466" s="290"/>
    </row>
    <row r="467" spans="1:7" ht="15" x14ac:dyDescent="0.25">
      <c r="A467" s="3">
        <f t="shared" si="35"/>
        <v>457</v>
      </c>
      <c r="B467" s="288" t="str">
        <f t="shared" si="36"/>
        <v/>
      </c>
      <c r="C467" s="309" t="e">
        <f t="shared" si="37"/>
        <v>#DIV/0!</v>
      </c>
      <c r="D467" s="152" t="e">
        <f t="shared" si="38"/>
        <v>#DIV/0!</v>
      </c>
      <c r="E467" s="312" t="e">
        <f t="shared" si="39"/>
        <v>#DIV/0!</v>
      </c>
      <c r="F467" s="289"/>
      <c r="G467" s="290"/>
    </row>
    <row r="468" spans="1:7" ht="15" x14ac:dyDescent="0.25">
      <c r="A468" s="3">
        <f t="shared" si="35"/>
        <v>458</v>
      </c>
      <c r="B468" s="288" t="str">
        <f t="shared" si="36"/>
        <v/>
      </c>
      <c r="C468" s="309" t="e">
        <f t="shared" si="37"/>
        <v>#DIV/0!</v>
      </c>
      <c r="D468" s="152" t="e">
        <f t="shared" si="38"/>
        <v>#DIV/0!</v>
      </c>
      <c r="E468" s="312" t="e">
        <f t="shared" si="39"/>
        <v>#DIV/0!</v>
      </c>
      <c r="F468" s="289"/>
      <c r="G468" s="290"/>
    </row>
    <row r="469" spans="1:7" ht="15" x14ac:dyDescent="0.25">
      <c r="A469" s="3">
        <f t="shared" si="35"/>
        <v>459</v>
      </c>
      <c r="B469" s="288" t="str">
        <f t="shared" si="36"/>
        <v/>
      </c>
      <c r="C469" s="309" t="e">
        <f t="shared" si="37"/>
        <v>#DIV/0!</v>
      </c>
      <c r="D469" s="152" t="e">
        <f t="shared" si="38"/>
        <v>#DIV/0!</v>
      </c>
      <c r="E469" s="312" t="e">
        <f t="shared" si="39"/>
        <v>#DIV/0!</v>
      </c>
      <c r="F469" s="289"/>
      <c r="G469" s="290"/>
    </row>
    <row r="470" spans="1:7" ht="15" x14ac:dyDescent="0.25">
      <c r="A470" s="3">
        <f t="shared" si="35"/>
        <v>460</v>
      </c>
      <c r="B470" s="288" t="str">
        <f t="shared" si="36"/>
        <v/>
      </c>
      <c r="C470" s="309" t="e">
        <f t="shared" si="37"/>
        <v>#DIV/0!</v>
      </c>
      <c r="D470" s="152" t="e">
        <f t="shared" si="38"/>
        <v>#DIV/0!</v>
      </c>
      <c r="E470" s="312" t="e">
        <f t="shared" si="39"/>
        <v>#DIV/0!</v>
      </c>
      <c r="F470" s="289"/>
      <c r="G470" s="290"/>
    </row>
    <row r="471" spans="1:7" ht="15" x14ac:dyDescent="0.25">
      <c r="A471" s="3">
        <f t="shared" si="35"/>
        <v>461</v>
      </c>
      <c r="B471" s="288" t="str">
        <f t="shared" si="36"/>
        <v/>
      </c>
      <c r="C471" s="309" t="e">
        <f t="shared" si="37"/>
        <v>#DIV/0!</v>
      </c>
      <c r="D471" s="152" t="e">
        <f t="shared" si="38"/>
        <v>#DIV/0!</v>
      </c>
      <c r="E471" s="312" t="e">
        <f t="shared" si="39"/>
        <v>#DIV/0!</v>
      </c>
      <c r="F471" s="289"/>
      <c r="G471" s="290"/>
    </row>
    <row r="472" spans="1:7" ht="15" x14ac:dyDescent="0.25">
      <c r="A472" s="3">
        <f t="shared" si="35"/>
        <v>462</v>
      </c>
      <c r="B472" s="288" t="str">
        <f t="shared" si="36"/>
        <v/>
      </c>
      <c r="C472" s="309" t="e">
        <f t="shared" si="37"/>
        <v>#DIV/0!</v>
      </c>
      <c r="D472" s="152" t="e">
        <f t="shared" si="38"/>
        <v>#DIV/0!</v>
      </c>
      <c r="E472" s="312" t="e">
        <f t="shared" si="39"/>
        <v>#DIV/0!</v>
      </c>
      <c r="F472" s="289"/>
      <c r="G472" s="290"/>
    </row>
    <row r="473" spans="1:7" ht="15" x14ac:dyDescent="0.25">
      <c r="A473" s="3">
        <f t="shared" si="35"/>
        <v>463</v>
      </c>
      <c r="B473" s="288" t="str">
        <f t="shared" si="36"/>
        <v/>
      </c>
      <c r="C473" s="309" t="e">
        <f t="shared" si="37"/>
        <v>#DIV/0!</v>
      </c>
      <c r="D473" s="152" t="e">
        <f t="shared" si="38"/>
        <v>#DIV/0!</v>
      </c>
      <c r="E473" s="312" t="e">
        <f t="shared" si="39"/>
        <v>#DIV/0!</v>
      </c>
      <c r="F473" s="289"/>
      <c r="G473" s="290"/>
    </row>
    <row r="474" spans="1:7" ht="15" x14ac:dyDescent="0.25">
      <c r="A474" s="3">
        <f t="shared" si="35"/>
        <v>464</v>
      </c>
      <c r="B474" s="288" t="str">
        <f t="shared" si="36"/>
        <v/>
      </c>
      <c r="C474" s="309" t="e">
        <f t="shared" si="37"/>
        <v>#DIV/0!</v>
      </c>
      <c r="D474" s="152" t="e">
        <f t="shared" si="38"/>
        <v>#DIV/0!</v>
      </c>
      <c r="E474" s="312" t="e">
        <f t="shared" si="39"/>
        <v>#DIV/0!</v>
      </c>
      <c r="F474" s="289"/>
      <c r="G474" s="290"/>
    </row>
    <row r="475" spans="1:7" ht="15" x14ac:dyDescent="0.25">
      <c r="A475" s="3">
        <f t="shared" si="35"/>
        <v>465</v>
      </c>
      <c r="B475" s="288" t="str">
        <f t="shared" si="36"/>
        <v/>
      </c>
      <c r="C475" s="309" t="e">
        <f t="shared" si="37"/>
        <v>#DIV/0!</v>
      </c>
      <c r="D475" s="152" t="e">
        <f t="shared" si="38"/>
        <v>#DIV/0!</v>
      </c>
      <c r="E475" s="312" t="e">
        <f t="shared" si="39"/>
        <v>#DIV/0!</v>
      </c>
      <c r="F475" s="289"/>
      <c r="G475" s="290"/>
    </row>
    <row r="476" spans="1:7" ht="15" x14ac:dyDescent="0.25">
      <c r="A476" s="3">
        <f t="shared" si="35"/>
        <v>466</v>
      </c>
      <c r="B476" s="288" t="str">
        <f t="shared" si="36"/>
        <v/>
      </c>
      <c r="C476" s="309" t="e">
        <f t="shared" si="37"/>
        <v>#DIV/0!</v>
      </c>
      <c r="D476" s="152" t="e">
        <f t="shared" si="38"/>
        <v>#DIV/0!</v>
      </c>
      <c r="E476" s="312" t="e">
        <f t="shared" si="39"/>
        <v>#DIV/0!</v>
      </c>
      <c r="F476" s="289"/>
      <c r="G476" s="290"/>
    </row>
    <row r="477" spans="1:7" ht="15" x14ac:dyDescent="0.25">
      <c r="A477" s="3">
        <f t="shared" si="35"/>
        <v>467</v>
      </c>
      <c r="B477" s="288" t="str">
        <f t="shared" si="36"/>
        <v/>
      </c>
      <c r="C477" s="309" t="e">
        <f t="shared" si="37"/>
        <v>#DIV/0!</v>
      </c>
      <c r="D477" s="152" t="e">
        <f t="shared" si="38"/>
        <v>#DIV/0!</v>
      </c>
      <c r="E477" s="312" t="e">
        <f t="shared" si="39"/>
        <v>#DIV/0!</v>
      </c>
      <c r="F477" s="289"/>
      <c r="G477" s="290"/>
    </row>
    <row r="478" spans="1:7" ht="15" x14ac:dyDescent="0.25">
      <c r="A478" s="3">
        <f t="shared" si="35"/>
        <v>468</v>
      </c>
      <c r="B478" s="288" t="str">
        <f t="shared" si="36"/>
        <v/>
      </c>
      <c r="C478" s="309" t="e">
        <f t="shared" si="37"/>
        <v>#DIV/0!</v>
      </c>
      <c r="D478" s="152" t="e">
        <f t="shared" si="38"/>
        <v>#DIV/0!</v>
      </c>
      <c r="E478" s="312" t="e">
        <f t="shared" si="39"/>
        <v>#DIV/0!</v>
      </c>
      <c r="F478" s="289"/>
      <c r="G478" s="290"/>
    </row>
    <row r="479" spans="1:7" ht="15" x14ac:dyDescent="0.25">
      <c r="A479" s="3">
        <f t="shared" si="35"/>
        <v>469</v>
      </c>
      <c r="B479" s="288" t="str">
        <f t="shared" si="36"/>
        <v/>
      </c>
      <c r="C479" s="309" t="e">
        <f t="shared" si="37"/>
        <v>#DIV/0!</v>
      </c>
      <c r="D479" s="152" t="e">
        <f t="shared" si="38"/>
        <v>#DIV/0!</v>
      </c>
      <c r="E479" s="312" t="e">
        <f t="shared" si="39"/>
        <v>#DIV/0!</v>
      </c>
      <c r="F479" s="289"/>
      <c r="G479" s="290"/>
    </row>
    <row r="480" spans="1:7" ht="15" x14ac:dyDescent="0.25">
      <c r="A480" s="3">
        <f t="shared" si="35"/>
        <v>470</v>
      </c>
      <c r="B480" s="288" t="str">
        <f t="shared" si="36"/>
        <v/>
      </c>
      <c r="C480" s="309" t="e">
        <f t="shared" si="37"/>
        <v>#DIV/0!</v>
      </c>
      <c r="D480" s="152" t="e">
        <f t="shared" si="38"/>
        <v>#DIV/0!</v>
      </c>
      <c r="E480" s="312" t="e">
        <f t="shared" si="39"/>
        <v>#DIV/0!</v>
      </c>
      <c r="F480" s="289"/>
      <c r="G480" s="290"/>
    </row>
    <row r="481" spans="1:7" ht="15" x14ac:dyDescent="0.25">
      <c r="A481" s="3">
        <f t="shared" si="35"/>
        <v>471</v>
      </c>
      <c r="B481" s="288" t="str">
        <f t="shared" si="36"/>
        <v/>
      </c>
      <c r="C481" s="309" t="e">
        <f t="shared" si="37"/>
        <v>#DIV/0!</v>
      </c>
      <c r="D481" s="152" t="e">
        <f t="shared" si="38"/>
        <v>#DIV/0!</v>
      </c>
      <c r="E481" s="312" t="e">
        <f t="shared" si="39"/>
        <v>#DIV/0!</v>
      </c>
      <c r="F481" s="289"/>
      <c r="G481" s="290"/>
    </row>
    <row r="482" spans="1:7" ht="15" x14ac:dyDescent="0.25">
      <c r="A482" s="3">
        <f t="shared" si="35"/>
        <v>472</v>
      </c>
      <c r="B482" s="288" t="str">
        <f t="shared" si="36"/>
        <v/>
      </c>
      <c r="C482" s="309" t="e">
        <f t="shared" si="37"/>
        <v>#DIV/0!</v>
      </c>
      <c r="D482" s="152" t="e">
        <f t="shared" si="38"/>
        <v>#DIV/0!</v>
      </c>
      <c r="E482" s="312" t="e">
        <f t="shared" si="39"/>
        <v>#DIV/0!</v>
      </c>
      <c r="F482" s="289"/>
      <c r="G482" s="290"/>
    </row>
    <row r="483" spans="1:7" ht="15" x14ac:dyDescent="0.25">
      <c r="A483" s="3">
        <f t="shared" si="35"/>
        <v>473</v>
      </c>
      <c r="B483" s="288" t="str">
        <f t="shared" si="36"/>
        <v/>
      </c>
      <c r="C483" s="309" t="e">
        <f t="shared" si="37"/>
        <v>#DIV/0!</v>
      </c>
      <c r="D483" s="152" t="e">
        <f t="shared" si="38"/>
        <v>#DIV/0!</v>
      </c>
      <c r="E483" s="312" t="e">
        <f t="shared" si="39"/>
        <v>#DIV/0!</v>
      </c>
      <c r="F483" s="289"/>
      <c r="G483" s="290"/>
    </row>
    <row r="484" spans="1:7" ht="15" x14ac:dyDescent="0.25">
      <c r="A484" s="3">
        <f t="shared" si="35"/>
        <v>474</v>
      </c>
      <c r="B484" s="288" t="str">
        <f t="shared" si="36"/>
        <v/>
      </c>
      <c r="C484" s="309" t="e">
        <f t="shared" si="37"/>
        <v>#DIV/0!</v>
      </c>
      <c r="D484" s="152" t="e">
        <f t="shared" si="38"/>
        <v>#DIV/0!</v>
      </c>
      <c r="E484" s="312" t="e">
        <f t="shared" si="39"/>
        <v>#DIV/0!</v>
      </c>
      <c r="F484" s="289"/>
      <c r="G484" s="290"/>
    </row>
    <row r="485" spans="1:7" ht="15" x14ac:dyDescent="0.25">
      <c r="A485" s="3">
        <f t="shared" si="35"/>
        <v>475</v>
      </c>
      <c r="B485" s="288" t="str">
        <f t="shared" si="36"/>
        <v/>
      </c>
      <c r="C485" s="309" t="e">
        <f t="shared" si="37"/>
        <v>#DIV/0!</v>
      </c>
      <c r="D485" s="152" t="e">
        <f t="shared" si="38"/>
        <v>#DIV/0!</v>
      </c>
      <c r="E485" s="312" t="e">
        <f t="shared" si="39"/>
        <v>#DIV/0!</v>
      </c>
      <c r="F485" s="289"/>
      <c r="G485" s="290"/>
    </row>
    <row r="486" spans="1:7" ht="15" x14ac:dyDescent="0.25">
      <c r="A486" s="3">
        <f t="shared" si="35"/>
        <v>476</v>
      </c>
      <c r="B486" s="288" t="str">
        <f t="shared" si="36"/>
        <v/>
      </c>
      <c r="C486" s="309" t="e">
        <f t="shared" si="37"/>
        <v>#DIV/0!</v>
      </c>
      <c r="D486" s="152" t="e">
        <f t="shared" si="38"/>
        <v>#DIV/0!</v>
      </c>
      <c r="E486" s="312" t="e">
        <f t="shared" si="39"/>
        <v>#DIV/0!</v>
      </c>
      <c r="F486" s="289"/>
      <c r="G486" s="290"/>
    </row>
    <row r="487" spans="1:7" ht="15" x14ac:dyDescent="0.25">
      <c r="A487" s="3">
        <f t="shared" si="35"/>
        <v>477</v>
      </c>
      <c r="B487" s="288" t="str">
        <f t="shared" si="36"/>
        <v/>
      </c>
      <c r="C487" s="309" t="e">
        <f t="shared" si="37"/>
        <v>#DIV/0!</v>
      </c>
      <c r="D487" s="152" t="e">
        <f t="shared" si="38"/>
        <v>#DIV/0!</v>
      </c>
      <c r="E487" s="312" t="e">
        <f t="shared" si="39"/>
        <v>#DIV/0!</v>
      </c>
      <c r="F487" s="289"/>
      <c r="G487" s="290"/>
    </row>
    <row r="488" spans="1:7" ht="15" x14ac:dyDescent="0.25">
      <c r="A488" s="3">
        <f t="shared" si="35"/>
        <v>478</v>
      </c>
      <c r="B488" s="288" t="str">
        <f t="shared" si="36"/>
        <v/>
      </c>
      <c r="C488" s="309" t="e">
        <f t="shared" si="37"/>
        <v>#DIV/0!</v>
      </c>
      <c r="D488" s="152" t="e">
        <f t="shared" si="38"/>
        <v>#DIV/0!</v>
      </c>
      <c r="E488" s="312" t="e">
        <f t="shared" si="39"/>
        <v>#DIV/0!</v>
      </c>
      <c r="F488" s="289"/>
      <c r="G488" s="290"/>
    </row>
    <row r="489" spans="1:7" ht="15" x14ac:dyDescent="0.25">
      <c r="A489" s="3">
        <f t="shared" si="35"/>
        <v>479</v>
      </c>
      <c r="B489" s="288" t="str">
        <f t="shared" si="36"/>
        <v/>
      </c>
      <c r="C489" s="309" t="e">
        <f t="shared" si="37"/>
        <v>#DIV/0!</v>
      </c>
      <c r="D489" s="152" t="e">
        <f t="shared" si="38"/>
        <v>#DIV/0!</v>
      </c>
      <c r="E489" s="312" t="e">
        <f t="shared" si="39"/>
        <v>#DIV/0!</v>
      </c>
      <c r="F489" s="289"/>
      <c r="G489" s="290"/>
    </row>
    <row r="490" spans="1:7" ht="15" x14ac:dyDescent="0.25">
      <c r="A490" s="3">
        <f t="shared" si="35"/>
        <v>480</v>
      </c>
      <c r="B490" s="288" t="str">
        <f t="shared" si="36"/>
        <v/>
      </c>
      <c r="C490" s="309" t="e">
        <f t="shared" si="37"/>
        <v>#DIV/0!</v>
      </c>
      <c r="D490" s="152" t="e">
        <f t="shared" si="38"/>
        <v>#DIV/0!</v>
      </c>
      <c r="E490" s="312" t="e">
        <f t="shared" si="39"/>
        <v>#DIV/0!</v>
      </c>
      <c r="F490" s="289"/>
      <c r="G490" s="290"/>
    </row>
    <row r="491" spans="1:7" ht="15" x14ac:dyDescent="0.25">
      <c r="A491" s="3">
        <f t="shared" si="35"/>
        <v>481</v>
      </c>
      <c r="B491" s="288" t="str">
        <f t="shared" si="36"/>
        <v/>
      </c>
      <c r="C491" s="309" t="e">
        <f t="shared" si="37"/>
        <v>#DIV/0!</v>
      </c>
      <c r="D491" s="152" t="e">
        <f t="shared" si="38"/>
        <v>#DIV/0!</v>
      </c>
      <c r="E491" s="312" t="e">
        <f t="shared" si="39"/>
        <v>#DIV/0!</v>
      </c>
      <c r="F491" s="289"/>
      <c r="G491" s="290"/>
    </row>
    <row r="492" spans="1:7" ht="15" x14ac:dyDescent="0.25">
      <c r="A492" s="3">
        <f t="shared" si="35"/>
        <v>482</v>
      </c>
      <c r="B492" s="288" t="str">
        <f t="shared" si="36"/>
        <v/>
      </c>
      <c r="C492" s="309" t="e">
        <f t="shared" si="37"/>
        <v>#DIV/0!</v>
      </c>
      <c r="D492" s="152" t="e">
        <f t="shared" si="38"/>
        <v>#DIV/0!</v>
      </c>
      <c r="E492" s="312" t="e">
        <f t="shared" si="39"/>
        <v>#DIV/0!</v>
      </c>
      <c r="F492" s="289"/>
      <c r="G492" s="290"/>
    </row>
    <row r="493" spans="1:7" ht="15" x14ac:dyDescent="0.25">
      <c r="A493" s="3">
        <f t="shared" si="35"/>
        <v>483</v>
      </c>
      <c r="B493" s="288" t="str">
        <f t="shared" si="36"/>
        <v/>
      </c>
      <c r="C493" s="309" t="e">
        <f t="shared" si="37"/>
        <v>#DIV/0!</v>
      </c>
      <c r="D493" s="152" t="e">
        <f t="shared" si="38"/>
        <v>#DIV/0!</v>
      </c>
      <c r="E493" s="312" t="e">
        <f t="shared" si="39"/>
        <v>#DIV/0!</v>
      </c>
      <c r="F493" s="289"/>
      <c r="G493" s="290"/>
    </row>
    <row r="494" spans="1:7" ht="15" x14ac:dyDescent="0.25">
      <c r="A494" s="3">
        <f t="shared" si="35"/>
        <v>484</v>
      </c>
      <c r="B494" s="288" t="str">
        <f t="shared" si="36"/>
        <v/>
      </c>
      <c r="C494" s="309" t="e">
        <f t="shared" si="37"/>
        <v>#DIV/0!</v>
      </c>
      <c r="D494" s="152" t="e">
        <f t="shared" si="38"/>
        <v>#DIV/0!</v>
      </c>
      <c r="E494" s="312" t="e">
        <f t="shared" si="39"/>
        <v>#DIV/0!</v>
      </c>
      <c r="F494" s="289"/>
      <c r="G494" s="290"/>
    </row>
    <row r="495" spans="1:7" ht="15" x14ac:dyDescent="0.25">
      <c r="A495" s="3">
        <f t="shared" si="35"/>
        <v>485</v>
      </c>
      <c r="B495" s="288" t="str">
        <f t="shared" si="36"/>
        <v/>
      </c>
      <c r="C495" s="309" t="e">
        <f t="shared" si="37"/>
        <v>#DIV/0!</v>
      </c>
      <c r="D495" s="152" t="e">
        <f t="shared" si="38"/>
        <v>#DIV/0!</v>
      </c>
      <c r="E495" s="312" t="e">
        <f t="shared" si="39"/>
        <v>#DIV/0!</v>
      </c>
      <c r="F495" s="289"/>
      <c r="G495" s="290"/>
    </row>
    <row r="496" spans="1:7" ht="15" x14ac:dyDescent="0.25">
      <c r="A496" s="3">
        <f t="shared" si="35"/>
        <v>486</v>
      </c>
      <c r="B496" s="288" t="str">
        <f t="shared" si="36"/>
        <v/>
      </c>
      <c r="C496" s="309" t="e">
        <f t="shared" si="37"/>
        <v>#DIV/0!</v>
      </c>
      <c r="D496" s="152" t="e">
        <f t="shared" si="38"/>
        <v>#DIV/0!</v>
      </c>
      <c r="E496" s="312" t="e">
        <f t="shared" si="39"/>
        <v>#DIV/0!</v>
      </c>
      <c r="F496" s="289"/>
      <c r="G496" s="290"/>
    </row>
    <row r="497" spans="1:7" ht="15" x14ac:dyDescent="0.25">
      <c r="A497" s="3">
        <f t="shared" si="35"/>
        <v>487</v>
      </c>
      <c r="B497" s="288" t="str">
        <f t="shared" si="36"/>
        <v/>
      </c>
      <c r="C497" s="309" t="e">
        <f t="shared" si="37"/>
        <v>#DIV/0!</v>
      </c>
      <c r="D497" s="152" t="e">
        <f t="shared" si="38"/>
        <v>#DIV/0!</v>
      </c>
      <c r="E497" s="312" t="e">
        <f t="shared" si="39"/>
        <v>#DIV/0!</v>
      </c>
      <c r="F497" s="289"/>
      <c r="G497" s="290"/>
    </row>
    <row r="498" spans="1:7" ht="15" x14ac:dyDescent="0.25">
      <c r="A498" s="3">
        <f t="shared" si="35"/>
        <v>488</v>
      </c>
      <c r="B498" s="288" t="str">
        <f t="shared" si="36"/>
        <v/>
      </c>
      <c r="C498" s="309" t="e">
        <f t="shared" si="37"/>
        <v>#DIV/0!</v>
      </c>
      <c r="D498" s="152" t="e">
        <f t="shared" si="38"/>
        <v>#DIV/0!</v>
      </c>
      <c r="E498" s="312" t="e">
        <f t="shared" si="39"/>
        <v>#DIV/0!</v>
      </c>
      <c r="F498" s="289"/>
      <c r="G498" s="290"/>
    </row>
    <row r="499" spans="1:7" ht="15" x14ac:dyDescent="0.25">
      <c r="A499" s="3">
        <f t="shared" si="35"/>
        <v>489</v>
      </c>
      <c r="B499" s="288" t="str">
        <f t="shared" si="36"/>
        <v/>
      </c>
      <c r="C499" s="309" t="e">
        <f t="shared" si="37"/>
        <v>#DIV/0!</v>
      </c>
      <c r="D499" s="152" t="e">
        <f t="shared" si="38"/>
        <v>#DIV/0!</v>
      </c>
      <c r="E499" s="312" t="e">
        <f t="shared" si="39"/>
        <v>#DIV/0!</v>
      </c>
      <c r="F499" s="289"/>
      <c r="G499" s="290"/>
    </row>
    <row r="500" spans="1:7" ht="15" x14ac:dyDescent="0.25">
      <c r="A500" s="3">
        <f t="shared" si="35"/>
        <v>490</v>
      </c>
      <c r="B500" s="288" t="str">
        <f t="shared" si="36"/>
        <v/>
      </c>
      <c r="C500" s="309" t="e">
        <f t="shared" si="37"/>
        <v>#DIV/0!</v>
      </c>
      <c r="D500" s="152" t="e">
        <f t="shared" si="38"/>
        <v>#DIV/0!</v>
      </c>
      <c r="E500" s="312" t="e">
        <f t="shared" si="39"/>
        <v>#DIV/0!</v>
      </c>
      <c r="F500" s="289"/>
      <c r="G500" s="290"/>
    </row>
    <row r="501" spans="1:7" ht="15" x14ac:dyDescent="0.25">
      <c r="A501" s="3">
        <f t="shared" si="35"/>
        <v>491</v>
      </c>
      <c r="B501" s="288" t="str">
        <f t="shared" si="36"/>
        <v/>
      </c>
      <c r="C501" s="309" t="e">
        <f t="shared" si="37"/>
        <v>#DIV/0!</v>
      </c>
      <c r="D501" s="152" t="e">
        <f t="shared" si="38"/>
        <v>#DIV/0!</v>
      </c>
      <c r="E501" s="312" t="e">
        <f t="shared" si="39"/>
        <v>#DIV/0!</v>
      </c>
      <c r="F501" s="289"/>
      <c r="G501" s="290"/>
    </row>
    <row r="502" spans="1:7" ht="15" x14ac:dyDescent="0.25">
      <c r="A502" s="3">
        <f t="shared" si="35"/>
        <v>492</v>
      </c>
      <c r="B502" s="288" t="str">
        <f t="shared" si="36"/>
        <v/>
      </c>
      <c r="C502" s="309" t="e">
        <f t="shared" si="37"/>
        <v>#DIV/0!</v>
      </c>
      <c r="D502" s="152" t="e">
        <f t="shared" si="38"/>
        <v>#DIV/0!</v>
      </c>
      <c r="E502" s="312" t="e">
        <f t="shared" si="39"/>
        <v>#DIV/0!</v>
      </c>
      <c r="F502" s="289"/>
      <c r="G502" s="290"/>
    </row>
    <row r="503" spans="1:7" ht="15" x14ac:dyDescent="0.25">
      <c r="A503" s="3">
        <f t="shared" si="35"/>
        <v>493</v>
      </c>
      <c r="B503" s="288" t="str">
        <f t="shared" si="36"/>
        <v/>
      </c>
      <c r="C503" s="309" t="e">
        <f t="shared" si="37"/>
        <v>#DIV/0!</v>
      </c>
      <c r="D503" s="152" t="e">
        <f t="shared" si="38"/>
        <v>#DIV/0!</v>
      </c>
      <c r="E503" s="312" t="e">
        <f t="shared" si="39"/>
        <v>#DIV/0!</v>
      </c>
      <c r="F503" s="289"/>
      <c r="G503" s="290"/>
    </row>
    <row r="504" spans="1:7" ht="15" x14ac:dyDescent="0.25">
      <c r="A504" s="3">
        <f t="shared" si="35"/>
        <v>494</v>
      </c>
      <c r="B504" s="288" t="str">
        <f t="shared" si="36"/>
        <v/>
      </c>
      <c r="C504" s="309" t="e">
        <f t="shared" si="37"/>
        <v>#DIV/0!</v>
      </c>
      <c r="D504" s="152" t="e">
        <f t="shared" si="38"/>
        <v>#DIV/0!</v>
      </c>
      <c r="E504" s="312" t="e">
        <f t="shared" si="39"/>
        <v>#DIV/0!</v>
      </c>
      <c r="F504" s="289"/>
      <c r="G504" s="290"/>
    </row>
    <row r="505" spans="1:7" ht="15" x14ac:dyDescent="0.25">
      <c r="A505" s="3">
        <f t="shared" si="35"/>
        <v>495</v>
      </c>
      <c r="B505" s="288" t="str">
        <f t="shared" si="36"/>
        <v/>
      </c>
      <c r="C505" s="309" t="e">
        <f t="shared" si="37"/>
        <v>#DIV/0!</v>
      </c>
      <c r="D505" s="152" t="e">
        <f t="shared" si="38"/>
        <v>#DIV/0!</v>
      </c>
      <c r="E505" s="312" t="e">
        <f t="shared" si="39"/>
        <v>#DIV/0!</v>
      </c>
      <c r="F505" s="289"/>
      <c r="G505" s="290"/>
    </row>
    <row r="506" spans="1:7" ht="15" x14ac:dyDescent="0.25">
      <c r="A506" s="3">
        <f t="shared" si="35"/>
        <v>496</v>
      </c>
      <c r="B506" s="288" t="str">
        <f t="shared" si="36"/>
        <v/>
      </c>
      <c r="C506" s="309" t="e">
        <f t="shared" si="37"/>
        <v>#DIV/0!</v>
      </c>
      <c r="D506" s="152" t="e">
        <f t="shared" si="38"/>
        <v>#DIV/0!</v>
      </c>
      <c r="E506" s="312" t="e">
        <f t="shared" si="39"/>
        <v>#DIV/0!</v>
      </c>
      <c r="F506" s="289"/>
      <c r="G506" s="290"/>
    </row>
    <row r="507" spans="1:7" ht="15" x14ac:dyDescent="0.25">
      <c r="A507" s="3">
        <f t="shared" si="35"/>
        <v>497</v>
      </c>
      <c r="B507" s="288" t="str">
        <f t="shared" si="36"/>
        <v/>
      </c>
      <c r="C507" s="309" t="e">
        <f t="shared" si="37"/>
        <v>#DIV/0!</v>
      </c>
      <c r="D507" s="152" t="e">
        <f t="shared" si="38"/>
        <v>#DIV/0!</v>
      </c>
      <c r="E507" s="312" t="e">
        <f t="shared" si="39"/>
        <v>#DIV/0!</v>
      </c>
      <c r="F507" s="289"/>
      <c r="G507" s="290"/>
    </row>
    <row r="508" spans="1:7" ht="15" x14ac:dyDescent="0.25">
      <c r="A508" s="3">
        <f t="shared" si="35"/>
        <v>498</v>
      </c>
      <c r="B508" s="288" t="str">
        <f t="shared" si="36"/>
        <v/>
      </c>
      <c r="C508" s="309" t="e">
        <f t="shared" si="37"/>
        <v>#DIV/0!</v>
      </c>
      <c r="D508" s="152" t="e">
        <f t="shared" si="38"/>
        <v>#DIV/0!</v>
      </c>
      <c r="E508" s="312" t="e">
        <f t="shared" si="39"/>
        <v>#DIV/0!</v>
      </c>
      <c r="F508" s="289"/>
      <c r="G508" s="290"/>
    </row>
    <row r="509" spans="1:7" ht="15" x14ac:dyDescent="0.25">
      <c r="A509" s="3">
        <f t="shared" si="35"/>
        <v>499</v>
      </c>
      <c r="B509" s="288" t="str">
        <f t="shared" si="36"/>
        <v/>
      </c>
      <c r="C509" s="309" t="e">
        <f t="shared" si="37"/>
        <v>#DIV/0!</v>
      </c>
      <c r="D509" s="152" t="e">
        <f t="shared" si="38"/>
        <v>#DIV/0!</v>
      </c>
      <c r="E509" s="312" t="e">
        <f t="shared" si="39"/>
        <v>#DIV/0!</v>
      </c>
      <c r="F509" s="289"/>
      <c r="G509" s="290"/>
    </row>
    <row r="510" spans="1:7" ht="15" x14ac:dyDescent="0.25">
      <c r="A510" s="3">
        <f t="shared" si="35"/>
        <v>500</v>
      </c>
      <c r="B510" s="288" t="str">
        <f t="shared" si="36"/>
        <v/>
      </c>
      <c r="C510" s="309" t="e">
        <f t="shared" si="37"/>
        <v>#DIV/0!</v>
      </c>
      <c r="D510" s="152" t="e">
        <f t="shared" si="38"/>
        <v>#DIV/0!</v>
      </c>
      <c r="E510" s="312" t="e">
        <f t="shared" si="39"/>
        <v>#DIV/0!</v>
      </c>
      <c r="F510" s="289"/>
      <c r="G510" s="290"/>
    </row>
    <row r="511" spans="1:7" ht="15" x14ac:dyDescent="0.25">
      <c r="A511" s="3">
        <f t="shared" si="35"/>
        <v>501</v>
      </c>
      <c r="B511" s="288" t="str">
        <f t="shared" si="36"/>
        <v/>
      </c>
      <c r="C511" s="309" t="e">
        <f t="shared" si="37"/>
        <v>#DIV/0!</v>
      </c>
      <c r="D511" s="152" t="e">
        <f t="shared" si="38"/>
        <v>#DIV/0!</v>
      </c>
      <c r="E511" s="312" t="e">
        <f t="shared" si="39"/>
        <v>#DIV/0!</v>
      </c>
      <c r="F511" s="289"/>
      <c r="G511" s="290"/>
    </row>
    <row r="512" spans="1:7" ht="15" x14ac:dyDescent="0.25">
      <c r="A512" s="3">
        <f t="shared" si="35"/>
        <v>502</v>
      </c>
      <c r="B512" s="288" t="str">
        <f t="shared" si="36"/>
        <v/>
      </c>
      <c r="C512" s="309" t="e">
        <f t="shared" si="37"/>
        <v>#DIV/0!</v>
      </c>
      <c r="D512" s="152" t="e">
        <f t="shared" si="38"/>
        <v>#DIV/0!</v>
      </c>
      <c r="E512" s="312" t="e">
        <f t="shared" si="39"/>
        <v>#DIV/0!</v>
      </c>
      <c r="F512" s="289"/>
      <c r="G512" s="290"/>
    </row>
    <row r="513" spans="1:7" ht="15" x14ac:dyDescent="0.25">
      <c r="A513" s="3">
        <f t="shared" si="35"/>
        <v>503</v>
      </c>
      <c r="B513" s="288" t="str">
        <f t="shared" si="36"/>
        <v/>
      </c>
      <c r="C513" s="309" t="e">
        <f t="shared" si="37"/>
        <v>#DIV/0!</v>
      </c>
      <c r="D513" s="152" t="e">
        <f t="shared" si="38"/>
        <v>#DIV/0!</v>
      </c>
      <c r="E513" s="312" t="e">
        <f t="shared" si="39"/>
        <v>#DIV/0!</v>
      </c>
      <c r="F513" s="289"/>
      <c r="G513" s="290"/>
    </row>
    <row r="514" spans="1:7" ht="15" x14ac:dyDescent="0.25">
      <c r="A514" s="3">
        <f t="shared" si="35"/>
        <v>504</v>
      </c>
      <c r="B514" s="288" t="str">
        <f t="shared" si="36"/>
        <v/>
      </c>
      <c r="C514" s="309" t="e">
        <f t="shared" si="37"/>
        <v>#DIV/0!</v>
      </c>
      <c r="D514" s="152" t="e">
        <f t="shared" si="38"/>
        <v>#DIV/0!</v>
      </c>
      <c r="E514" s="312" t="e">
        <f t="shared" si="39"/>
        <v>#DIV/0!</v>
      </c>
      <c r="F514" s="289"/>
      <c r="G514" s="290"/>
    </row>
    <row r="515" spans="1:7" ht="15" x14ac:dyDescent="0.25">
      <c r="A515" s="3">
        <f t="shared" si="35"/>
        <v>505</v>
      </c>
      <c r="B515" s="288" t="str">
        <f t="shared" si="36"/>
        <v/>
      </c>
      <c r="C515" s="309" t="e">
        <f t="shared" si="37"/>
        <v>#DIV/0!</v>
      </c>
      <c r="D515" s="152" t="e">
        <f t="shared" si="38"/>
        <v>#DIV/0!</v>
      </c>
      <c r="E515" s="312" t="e">
        <f t="shared" si="39"/>
        <v>#DIV/0!</v>
      </c>
      <c r="F515" s="289"/>
      <c r="G515" s="290"/>
    </row>
    <row r="516" spans="1:7" ht="15" x14ac:dyDescent="0.25">
      <c r="A516" s="3">
        <f t="shared" si="35"/>
        <v>506</v>
      </c>
      <c r="B516" s="288" t="str">
        <f t="shared" si="36"/>
        <v/>
      </c>
      <c r="C516" s="309" t="e">
        <f t="shared" si="37"/>
        <v>#DIV/0!</v>
      </c>
      <c r="D516" s="152" t="e">
        <f t="shared" si="38"/>
        <v>#DIV/0!</v>
      </c>
      <c r="E516" s="312" t="e">
        <f t="shared" si="39"/>
        <v>#DIV/0!</v>
      </c>
      <c r="F516" s="289"/>
      <c r="G516" s="290"/>
    </row>
    <row r="517" spans="1:7" ht="15" x14ac:dyDescent="0.25">
      <c r="A517" s="3">
        <f t="shared" si="35"/>
        <v>507</v>
      </c>
      <c r="B517" s="288" t="str">
        <f t="shared" si="36"/>
        <v/>
      </c>
      <c r="C517" s="309" t="e">
        <f t="shared" si="37"/>
        <v>#DIV/0!</v>
      </c>
      <c r="D517" s="152" t="e">
        <f t="shared" si="38"/>
        <v>#DIV/0!</v>
      </c>
      <c r="E517" s="312" t="e">
        <f t="shared" si="39"/>
        <v>#DIV/0!</v>
      </c>
      <c r="F517" s="289"/>
      <c r="G517" s="290"/>
    </row>
    <row r="518" spans="1:7" ht="15" x14ac:dyDescent="0.25">
      <c r="A518" s="3">
        <f t="shared" si="35"/>
        <v>508</v>
      </c>
      <c r="B518" s="288" t="str">
        <f t="shared" si="36"/>
        <v/>
      </c>
      <c r="C518" s="309" t="e">
        <f t="shared" si="37"/>
        <v>#DIV/0!</v>
      </c>
      <c r="D518" s="152" t="e">
        <f t="shared" si="38"/>
        <v>#DIV/0!</v>
      </c>
      <c r="E518" s="312" t="e">
        <f t="shared" si="39"/>
        <v>#DIV/0!</v>
      </c>
      <c r="F518" s="289"/>
      <c r="G518" s="290"/>
    </row>
    <row r="519" spans="1:7" ht="15" x14ac:dyDescent="0.25">
      <c r="A519" s="3">
        <f t="shared" si="35"/>
        <v>509</v>
      </c>
      <c r="B519" s="288" t="str">
        <f t="shared" si="36"/>
        <v/>
      </c>
      <c r="C519" s="309" t="e">
        <f t="shared" si="37"/>
        <v>#DIV/0!</v>
      </c>
      <c r="D519" s="152" t="e">
        <f t="shared" si="38"/>
        <v>#DIV/0!</v>
      </c>
      <c r="E519" s="312" t="e">
        <f t="shared" si="39"/>
        <v>#DIV/0!</v>
      </c>
      <c r="F519" s="289"/>
      <c r="G519" s="290"/>
    </row>
    <row r="520" spans="1:7" ht="15" x14ac:dyDescent="0.25">
      <c r="A520" s="3">
        <f t="shared" si="35"/>
        <v>510</v>
      </c>
      <c r="B520" s="288" t="str">
        <f t="shared" si="36"/>
        <v/>
      </c>
      <c r="C520" s="309" t="e">
        <f t="shared" si="37"/>
        <v>#DIV/0!</v>
      </c>
      <c r="D520" s="152" t="e">
        <f t="shared" si="38"/>
        <v>#DIV/0!</v>
      </c>
      <c r="E520" s="312" t="e">
        <f t="shared" si="39"/>
        <v>#DIV/0!</v>
      </c>
      <c r="F520" s="289"/>
      <c r="G520" s="290"/>
    </row>
    <row r="521" spans="1:7" ht="15" x14ac:dyDescent="0.25">
      <c r="A521" s="3">
        <f t="shared" si="35"/>
        <v>511</v>
      </c>
      <c r="B521" s="288" t="str">
        <f t="shared" si="36"/>
        <v/>
      </c>
      <c r="C521" s="309" t="e">
        <f t="shared" si="37"/>
        <v>#DIV/0!</v>
      </c>
      <c r="D521" s="152" t="e">
        <f t="shared" si="38"/>
        <v>#DIV/0!</v>
      </c>
      <c r="E521" s="312" t="e">
        <f t="shared" si="39"/>
        <v>#DIV/0!</v>
      </c>
      <c r="F521" s="289"/>
      <c r="G521" s="290"/>
    </row>
    <row r="522" spans="1:7" ht="15" x14ac:dyDescent="0.25">
      <c r="A522" s="3">
        <f t="shared" si="35"/>
        <v>512</v>
      </c>
      <c r="B522" s="288" t="str">
        <f t="shared" si="36"/>
        <v/>
      </c>
      <c r="C522" s="309" t="e">
        <f t="shared" si="37"/>
        <v>#DIV/0!</v>
      </c>
      <c r="D522" s="152" t="e">
        <f t="shared" si="38"/>
        <v>#DIV/0!</v>
      </c>
      <c r="E522" s="312" t="e">
        <f t="shared" si="39"/>
        <v>#DIV/0!</v>
      </c>
      <c r="F522" s="289"/>
      <c r="G522" s="290"/>
    </row>
    <row r="523" spans="1:7" ht="15" x14ac:dyDescent="0.25">
      <c r="A523" s="3">
        <f t="shared" ref="A523:A562" si="40">A522+1</f>
        <v>513</v>
      </c>
      <c r="B523" s="288" t="str">
        <f t="shared" si="36"/>
        <v/>
      </c>
      <c r="C523" s="309" t="e">
        <f t="shared" si="37"/>
        <v>#DIV/0!</v>
      </c>
      <c r="D523" s="152" t="e">
        <f t="shared" si="38"/>
        <v>#DIV/0!</v>
      </c>
      <c r="E523" s="312" t="e">
        <f t="shared" si="39"/>
        <v>#DIV/0!</v>
      </c>
      <c r="F523" s="289"/>
      <c r="G523" s="290"/>
    </row>
    <row r="524" spans="1:7" ht="15" x14ac:dyDescent="0.25">
      <c r="A524" s="3">
        <f t="shared" si="40"/>
        <v>514</v>
      </c>
      <c r="B524" s="288" t="str">
        <f t="shared" ref="B524:B562" si="41">IF(A524&lt;($C$9+1),B523+(365/C$7),"")</f>
        <v/>
      </c>
      <c r="C524" s="309" t="e">
        <f t="shared" ref="C524:C562" si="42">IF(($E523&gt;$D$8),$D$8,($E523+($E523*$F$6)/12))</f>
        <v>#DIV/0!</v>
      </c>
      <c r="D524" s="152" t="e">
        <f t="shared" ref="D524:D562" si="43">IF(($E523&gt;0),$D523-1,0)</f>
        <v>#DIV/0!</v>
      </c>
      <c r="E524" s="312" t="e">
        <f t="shared" ref="E524:E562" si="44">$E523+($E523*($F$6/$C$7))-$C524</f>
        <v>#DIV/0!</v>
      </c>
      <c r="F524" s="289"/>
      <c r="G524" s="290"/>
    </row>
    <row r="525" spans="1:7" ht="15" x14ac:dyDescent="0.25">
      <c r="A525" s="3">
        <f t="shared" si="40"/>
        <v>515</v>
      </c>
      <c r="B525" s="288" t="str">
        <f t="shared" si="41"/>
        <v/>
      </c>
      <c r="C525" s="309" t="e">
        <f t="shared" si="42"/>
        <v>#DIV/0!</v>
      </c>
      <c r="D525" s="152" t="e">
        <f t="shared" si="43"/>
        <v>#DIV/0!</v>
      </c>
      <c r="E525" s="312" t="e">
        <f t="shared" si="44"/>
        <v>#DIV/0!</v>
      </c>
      <c r="F525" s="289"/>
      <c r="G525" s="290"/>
    </row>
    <row r="526" spans="1:7" ht="15" x14ac:dyDescent="0.25">
      <c r="A526" s="3">
        <f t="shared" si="40"/>
        <v>516</v>
      </c>
      <c r="B526" s="288" t="str">
        <f t="shared" si="41"/>
        <v/>
      </c>
      <c r="C526" s="309" t="e">
        <f t="shared" si="42"/>
        <v>#DIV/0!</v>
      </c>
      <c r="D526" s="152" t="e">
        <f t="shared" si="43"/>
        <v>#DIV/0!</v>
      </c>
      <c r="E526" s="312" t="e">
        <f t="shared" si="44"/>
        <v>#DIV/0!</v>
      </c>
      <c r="F526" s="289"/>
      <c r="G526" s="290"/>
    </row>
    <row r="527" spans="1:7" ht="15" x14ac:dyDescent="0.25">
      <c r="A527" s="3">
        <f t="shared" si="40"/>
        <v>517</v>
      </c>
      <c r="B527" s="288" t="str">
        <f t="shared" si="41"/>
        <v/>
      </c>
      <c r="C527" s="309" t="e">
        <f t="shared" si="42"/>
        <v>#DIV/0!</v>
      </c>
      <c r="D527" s="152" t="e">
        <f t="shared" si="43"/>
        <v>#DIV/0!</v>
      </c>
      <c r="E527" s="312" t="e">
        <f t="shared" si="44"/>
        <v>#DIV/0!</v>
      </c>
      <c r="F527" s="289"/>
      <c r="G527" s="290"/>
    </row>
    <row r="528" spans="1:7" ht="15" x14ac:dyDescent="0.25">
      <c r="A528" s="3">
        <f t="shared" si="40"/>
        <v>518</v>
      </c>
      <c r="B528" s="288" t="str">
        <f t="shared" si="41"/>
        <v/>
      </c>
      <c r="C528" s="309" t="e">
        <f t="shared" si="42"/>
        <v>#DIV/0!</v>
      </c>
      <c r="D528" s="152" t="e">
        <f t="shared" si="43"/>
        <v>#DIV/0!</v>
      </c>
      <c r="E528" s="312" t="e">
        <f t="shared" si="44"/>
        <v>#DIV/0!</v>
      </c>
      <c r="F528" s="289"/>
      <c r="G528" s="290"/>
    </row>
    <row r="529" spans="1:7" ht="15" x14ac:dyDescent="0.25">
      <c r="A529" s="3">
        <f t="shared" si="40"/>
        <v>519</v>
      </c>
      <c r="B529" s="288" t="str">
        <f t="shared" si="41"/>
        <v/>
      </c>
      <c r="C529" s="309" t="e">
        <f t="shared" si="42"/>
        <v>#DIV/0!</v>
      </c>
      <c r="D529" s="152" t="e">
        <f t="shared" si="43"/>
        <v>#DIV/0!</v>
      </c>
      <c r="E529" s="312" t="e">
        <f t="shared" si="44"/>
        <v>#DIV/0!</v>
      </c>
      <c r="F529" s="289"/>
      <c r="G529" s="290"/>
    </row>
    <row r="530" spans="1:7" ht="15" x14ac:dyDescent="0.25">
      <c r="A530" s="3">
        <f t="shared" si="40"/>
        <v>520</v>
      </c>
      <c r="B530" s="288" t="str">
        <f t="shared" si="41"/>
        <v/>
      </c>
      <c r="C530" s="309" t="e">
        <f t="shared" si="42"/>
        <v>#DIV/0!</v>
      </c>
      <c r="D530" s="152" t="e">
        <f t="shared" si="43"/>
        <v>#DIV/0!</v>
      </c>
      <c r="E530" s="312" t="e">
        <f t="shared" si="44"/>
        <v>#DIV/0!</v>
      </c>
      <c r="F530" s="289"/>
      <c r="G530" s="290"/>
    </row>
    <row r="531" spans="1:7" ht="15" x14ac:dyDescent="0.25">
      <c r="A531" s="3">
        <f t="shared" si="40"/>
        <v>521</v>
      </c>
      <c r="B531" s="288" t="str">
        <f t="shared" si="41"/>
        <v/>
      </c>
      <c r="C531" s="309" t="e">
        <f t="shared" si="42"/>
        <v>#DIV/0!</v>
      </c>
      <c r="D531" s="152" t="e">
        <f t="shared" si="43"/>
        <v>#DIV/0!</v>
      </c>
      <c r="E531" s="312" t="e">
        <f t="shared" si="44"/>
        <v>#DIV/0!</v>
      </c>
      <c r="F531" s="289"/>
      <c r="G531" s="290"/>
    </row>
    <row r="532" spans="1:7" ht="15" x14ac:dyDescent="0.25">
      <c r="A532" s="3">
        <f t="shared" si="40"/>
        <v>522</v>
      </c>
      <c r="B532" s="288" t="str">
        <f t="shared" si="41"/>
        <v/>
      </c>
      <c r="C532" s="309" t="e">
        <f t="shared" si="42"/>
        <v>#DIV/0!</v>
      </c>
      <c r="D532" s="152" t="e">
        <f t="shared" si="43"/>
        <v>#DIV/0!</v>
      </c>
      <c r="E532" s="312" t="e">
        <f t="shared" si="44"/>
        <v>#DIV/0!</v>
      </c>
      <c r="F532" s="289"/>
      <c r="G532" s="290"/>
    </row>
    <row r="533" spans="1:7" ht="15" x14ac:dyDescent="0.25">
      <c r="A533" s="3">
        <f t="shared" si="40"/>
        <v>523</v>
      </c>
      <c r="B533" s="288" t="str">
        <f t="shared" si="41"/>
        <v/>
      </c>
      <c r="C533" s="309" t="e">
        <f t="shared" si="42"/>
        <v>#DIV/0!</v>
      </c>
      <c r="D533" s="152" t="e">
        <f t="shared" si="43"/>
        <v>#DIV/0!</v>
      </c>
      <c r="E533" s="312" t="e">
        <f t="shared" si="44"/>
        <v>#DIV/0!</v>
      </c>
      <c r="F533" s="289"/>
      <c r="G533" s="290"/>
    </row>
    <row r="534" spans="1:7" ht="15" x14ac:dyDescent="0.25">
      <c r="A534" s="3">
        <f t="shared" si="40"/>
        <v>524</v>
      </c>
      <c r="B534" s="288" t="str">
        <f t="shared" si="41"/>
        <v/>
      </c>
      <c r="C534" s="309" t="e">
        <f t="shared" si="42"/>
        <v>#DIV/0!</v>
      </c>
      <c r="D534" s="152" t="e">
        <f t="shared" si="43"/>
        <v>#DIV/0!</v>
      </c>
      <c r="E534" s="312" t="e">
        <f t="shared" si="44"/>
        <v>#DIV/0!</v>
      </c>
      <c r="F534" s="289"/>
      <c r="G534" s="290"/>
    </row>
    <row r="535" spans="1:7" ht="15" x14ac:dyDescent="0.25">
      <c r="A535" s="3">
        <f t="shared" si="40"/>
        <v>525</v>
      </c>
      <c r="B535" s="288" t="str">
        <f t="shared" si="41"/>
        <v/>
      </c>
      <c r="C535" s="309" t="e">
        <f t="shared" si="42"/>
        <v>#DIV/0!</v>
      </c>
      <c r="D535" s="152" t="e">
        <f t="shared" si="43"/>
        <v>#DIV/0!</v>
      </c>
      <c r="E535" s="312" t="e">
        <f t="shared" si="44"/>
        <v>#DIV/0!</v>
      </c>
      <c r="F535" s="289"/>
      <c r="G535" s="290"/>
    </row>
    <row r="536" spans="1:7" ht="15" x14ac:dyDescent="0.25">
      <c r="A536" s="3">
        <f t="shared" si="40"/>
        <v>526</v>
      </c>
      <c r="B536" s="288" t="str">
        <f t="shared" si="41"/>
        <v/>
      </c>
      <c r="C536" s="309" t="e">
        <f t="shared" si="42"/>
        <v>#DIV/0!</v>
      </c>
      <c r="D536" s="152" t="e">
        <f t="shared" si="43"/>
        <v>#DIV/0!</v>
      </c>
      <c r="E536" s="312" t="e">
        <f t="shared" si="44"/>
        <v>#DIV/0!</v>
      </c>
      <c r="F536" s="289"/>
      <c r="G536" s="290"/>
    </row>
    <row r="537" spans="1:7" ht="15" x14ac:dyDescent="0.25">
      <c r="A537" s="3">
        <f t="shared" si="40"/>
        <v>527</v>
      </c>
      <c r="B537" s="288" t="str">
        <f t="shared" si="41"/>
        <v/>
      </c>
      <c r="C537" s="309" t="e">
        <f t="shared" si="42"/>
        <v>#DIV/0!</v>
      </c>
      <c r="D537" s="152" t="e">
        <f t="shared" si="43"/>
        <v>#DIV/0!</v>
      </c>
      <c r="E537" s="312" t="e">
        <f t="shared" si="44"/>
        <v>#DIV/0!</v>
      </c>
      <c r="F537" s="289"/>
      <c r="G537" s="290"/>
    </row>
    <row r="538" spans="1:7" ht="15" x14ac:dyDescent="0.25">
      <c r="A538" s="3">
        <f t="shared" si="40"/>
        <v>528</v>
      </c>
      <c r="B538" s="288" t="str">
        <f t="shared" si="41"/>
        <v/>
      </c>
      <c r="C538" s="309" t="e">
        <f t="shared" si="42"/>
        <v>#DIV/0!</v>
      </c>
      <c r="D538" s="152" t="e">
        <f t="shared" si="43"/>
        <v>#DIV/0!</v>
      </c>
      <c r="E538" s="312" t="e">
        <f t="shared" si="44"/>
        <v>#DIV/0!</v>
      </c>
      <c r="F538" s="289"/>
      <c r="G538" s="290"/>
    </row>
    <row r="539" spans="1:7" ht="15" x14ac:dyDescent="0.25">
      <c r="A539" s="3">
        <f t="shared" si="40"/>
        <v>529</v>
      </c>
      <c r="B539" s="288" t="str">
        <f t="shared" si="41"/>
        <v/>
      </c>
      <c r="C539" s="309" t="e">
        <f t="shared" si="42"/>
        <v>#DIV/0!</v>
      </c>
      <c r="D539" s="152" t="e">
        <f t="shared" si="43"/>
        <v>#DIV/0!</v>
      </c>
      <c r="E539" s="312" t="e">
        <f t="shared" si="44"/>
        <v>#DIV/0!</v>
      </c>
      <c r="F539" s="289"/>
      <c r="G539" s="290"/>
    </row>
    <row r="540" spans="1:7" ht="15" x14ac:dyDescent="0.25">
      <c r="A540" s="3">
        <f t="shared" si="40"/>
        <v>530</v>
      </c>
      <c r="B540" s="288" t="str">
        <f t="shared" si="41"/>
        <v/>
      </c>
      <c r="C540" s="309" t="e">
        <f t="shared" si="42"/>
        <v>#DIV/0!</v>
      </c>
      <c r="D540" s="152" t="e">
        <f t="shared" si="43"/>
        <v>#DIV/0!</v>
      </c>
      <c r="E540" s="312" t="e">
        <f t="shared" si="44"/>
        <v>#DIV/0!</v>
      </c>
      <c r="F540" s="289"/>
      <c r="G540" s="290"/>
    </row>
    <row r="541" spans="1:7" ht="15" x14ac:dyDescent="0.25">
      <c r="A541" s="3">
        <f t="shared" si="40"/>
        <v>531</v>
      </c>
      <c r="B541" s="288" t="str">
        <f t="shared" si="41"/>
        <v/>
      </c>
      <c r="C541" s="309" t="e">
        <f t="shared" si="42"/>
        <v>#DIV/0!</v>
      </c>
      <c r="D541" s="152" t="e">
        <f t="shared" si="43"/>
        <v>#DIV/0!</v>
      </c>
      <c r="E541" s="312" t="e">
        <f t="shared" si="44"/>
        <v>#DIV/0!</v>
      </c>
      <c r="F541" s="289"/>
      <c r="G541" s="290"/>
    </row>
    <row r="542" spans="1:7" ht="15" x14ac:dyDescent="0.25">
      <c r="A542" s="3">
        <f t="shared" si="40"/>
        <v>532</v>
      </c>
      <c r="B542" s="288" t="str">
        <f t="shared" si="41"/>
        <v/>
      </c>
      <c r="C542" s="309" t="e">
        <f t="shared" si="42"/>
        <v>#DIV/0!</v>
      </c>
      <c r="D542" s="152" t="e">
        <f t="shared" si="43"/>
        <v>#DIV/0!</v>
      </c>
      <c r="E542" s="312" t="e">
        <f t="shared" si="44"/>
        <v>#DIV/0!</v>
      </c>
      <c r="F542" s="289"/>
      <c r="G542" s="290"/>
    </row>
    <row r="543" spans="1:7" ht="15" x14ac:dyDescent="0.25">
      <c r="A543" s="3">
        <f t="shared" si="40"/>
        <v>533</v>
      </c>
      <c r="B543" s="288" t="str">
        <f t="shared" si="41"/>
        <v/>
      </c>
      <c r="C543" s="309" t="e">
        <f t="shared" si="42"/>
        <v>#DIV/0!</v>
      </c>
      <c r="D543" s="152" t="e">
        <f t="shared" si="43"/>
        <v>#DIV/0!</v>
      </c>
      <c r="E543" s="312" t="e">
        <f t="shared" si="44"/>
        <v>#DIV/0!</v>
      </c>
      <c r="F543" s="289"/>
      <c r="G543" s="290"/>
    </row>
    <row r="544" spans="1:7" ht="15" x14ac:dyDescent="0.25">
      <c r="A544" s="3">
        <f t="shared" si="40"/>
        <v>534</v>
      </c>
      <c r="B544" s="288" t="str">
        <f t="shared" si="41"/>
        <v/>
      </c>
      <c r="C544" s="309" t="e">
        <f t="shared" si="42"/>
        <v>#DIV/0!</v>
      </c>
      <c r="D544" s="152" t="e">
        <f t="shared" si="43"/>
        <v>#DIV/0!</v>
      </c>
      <c r="E544" s="312" t="e">
        <f t="shared" si="44"/>
        <v>#DIV/0!</v>
      </c>
      <c r="F544" s="289"/>
      <c r="G544" s="290"/>
    </row>
    <row r="545" spans="1:7" ht="15" x14ac:dyDescent="0.25">
      <c r="A545" s="3">
        <f t="shared" si="40"/>
        <v>535</v>
      </c>
      <c r="B545" s="288" t="str">
        <f t="shared" si="41"/>
        <v/>
      </c>
      <c r="C545" s="309" t="e">
        <f t="shared" si="42"/>
        <v>#DIV/0!</v>
      </c>
      <c r="D545" s="152" t="e">
        <f t="shared" si="43"/>
        <v>#DIV/0!</v>
      </c>
      <c r="E545" s="312" t="e">
        <f t="shared" si="44"/>
        <v>#DIV/0!</v>
      </c>
      <c r="F545" s="289"/>
      <c r="G545" s="290"/>
    </row>
    <row r="546" spans="1:7" ht="15" x14ac:dyDescent="0.25">
      <c r="A546" s="3">
        <f t="shared" si="40"/>
        <v>536</v>
      </c>
      <c r="B546" s="288" t="str">
        <f t="shared" si="41"/>
        <v/>
      </c>
      <c r="C546" s="309" t="e">
        <f t="shared" si="42"/>
        <v>#DIV/0!</v>
      </c>
      <c r="D546" s="152" t="e">
        <f t="shared" si="43"/>
        <v>#DIV/0!</v>
      </c>
      <c r="E546" s="312" t="e">
        <f t="shared" si="44"/>
        <v>#DIV/0!</v>
      </c>
      <c r="F546" s="289"/>
      <c r="G546" s="290"/>
    </row>
    <row r="547" spans="1:7" ht="15" x14ac:dyDescent="0.25">
      <c r="A547" s="3">
        <f t="shared" si="40"/>
        <v>537</v>
      </c>
      <c r="B547" s="288" t="str">
        <f t="shared" si="41"/>
        <v/>
      </c>
      <c r="C547" s="309" t="e">
        <f t="shared" si="42"/>
        <v>#DIV/0!</v>
      </c>
      <c r="D547" s="152" t="e">
        <f t="shared" si="43"/>
        <v>#DIV/0!</v>
      </c>
      <c r="E547" s="312" t="e">
        <f t="shared" si="44"/>
        <v>#DIV/0!</v>
      </c>
      <c r="F547" s="289"/>
      <c r="G547" s="290"/>
    </row>
    <row r="548" spans="1:7" ht="15" x14ac:dyDescent="0.25">
      <c r="A548" s="3">
        <f t="shared" si="40"/>
        <v>538</v>
      </c>
      <c r="B548" s="288" t="str">
        <f t="shared" si="41"/>
        <v/>
      </c>
      <c r="C548" s="309" t="e">
        <f t="shared" si="42"/>
        <v>#DIV/0!</v>
      </c>
      <c r="D548" s="152" t="e">
        <f t="shared" si="43"/>
        <v>#DIV/0!</v>
      </c>
      <c r="E548" s="312" t="e">
        <f t="shared" si="44"/>
        <v>#DIV/0!</v>
      </c>
      <c r="F548" s="289"/>
      <c r="G548" s="290"/>
    </row>
    <row r="549" spans="1:7" ht="15" x14ac:dyDescent="0.25">
      <c r="A549" s="3">
        <f t="shared" si="40"/>
        <v>539</v>
      </c>
      <c r="B549" s="288" t="str">
        <f t="shared" si="41"/>
        <v/>
      </c>
      <c r="C549" s="309" t="e">
        <f t="shared" si="42"/>
        <v>#DIV/0!</v>
      </c>
      <c r="D549" s="152" t="e">
        <f t="shared" si="43"/>
        <v>#DIV/0!</v>
      </c>
      <c r="E549" s="312" t="e">
        <f t="shared" si="44"/>
        <v>#DIV/0!</v>
      </c>
      <c r="F549" s="289"/>
      <c r="G549" s="290"/>
    </row>
    <row r="550" spans="1:7" ht="15" x14ac:dyDescent="0.25">
      <c r="A550" s="3">
        <f t="shared" si="40"/>
        <v>540</v>
      </c>
      <c r="B550" s="288" t="str">
        <f t="shared" si="41"/>
        <v/>
      </c>
      <c r="C550" s="309" t="e">
        <f t="shared" si="42"/>
        <v>#DIV/0!</v>
      </c>
      <c r="D550" s="152" t="e">
        <f t="shared" si="43"/>
        <v>#DIV/0!</v>
      </c>
      <c r="E550" s="312" t="e">
        <f t="shared" si="44"/>
        <v>#DIV/0!</v>
      </c>
      <c r="F550" s="289"/>
      <c r="G550" s="290"/>
    </row>
    <row r="551" spans="1:7" ht="15" x14ac:dyDescent="0.25">
      <c r="A551" s="3">
        <f t="shared" si="40"/>
        <v>541</v>
      </c>
      <c r="B551" s="288" t="str">
        <f t="shared" si="41"/>
        <v/>
      </c>
      <c r="C551" s="309" t="e">
        <f t="shared" si="42"/>
        <v>#DIV/0!</v>
      </c>
      <c r="D551" s="152" t="e">
        <f t="shared" si="43"/>
        <v>#DIV/0!</v>
      </c>
      <c r="E551" s="312" t="e">
        <f t="shared" si="44"/>
        <v>#DIV/0!</v>
      </c>
      <c r="F551" s="289"/>
      <c r="G551" s="290"/>
    </row>
    <row r="552" spans="1:7" ht="15" x14ac:dyDescent="0.25">
      <c r="A552" s="3">
        <f t="shared" si="40"/>
        <v>542</v>
      </c>
      <c r="B552" s="288" t="str">
        <f t="shared" si="41"/>
        <v/>
      </c>
      <c r="C552" s="309" t="e">
        <f t="shared" si="42"/>
        <v>#DIV/0!</v>
      </c>
      <c r="D552" s="152" t="e">
        <f t="shared" si="43"/>
        <v>#DIV/0!</v>
      </c>
      <c r="E552" s="312" t="e">
        <f t="shared" si="44"/>
        <v>#DIV/0!</v>
      </c>
      <c r="F552" s="289"/>
      <c r="G552" s="290"/>
    </row>
    <row r="553" spans="1:7" ht="15" x14ac:dyDescent="0.25">
      <c r="A553" s="3">
        <f t="shared" si="40"/>
        <v>543</v>
      </c>
      <c r="B553" s="288" t="str">
        <f t="shared" si="41"/>
        <v/>
      </c>
      <c r="C553" s="309" t="e">
        <f t="shared" si="42"/>
        <v>#DIV/0!</v>
      </c>
      <c r="D553" s="152" t="e">
        <f t="shared" si="43"/>
        <v>#DIV/0!</v>
      </c>
      <c r="E553" s="312" t="e">
        <f t="shared" si="44"/>
        <v>#DIV/0!</v>
      </c>
      <c r="F553" s="289"/>
      <c r="G553" s="290"/>
    </row>
    <row r="554" spans="1:7" ht="15" x14ac:dyDescent="0.25">
      <c r="A554" s="3">
        <f t="shared" si="40"/>
        <v>544</v>
      </c>
      <c r="B554" s="288" t="str">
        <f t="shared" si="41"/>
        <v/>
      </c>
      <c r="C554" s="309" t="e">
        <f t="shared" si="42"/>
        <v>#DIV/0!</v>
      </c>
      <c r="D554" s="152" t="e">
        <f t="shared" si="43"/>
        <v>#DIV/0!</v>
      </c>
      <c r="E554" s="312" t="e">
        <f t="shared" si="44"/>
        <v>#DIV/0!</v>
      </c>
      <c r="F554" s="289"/>
      <c r="G554" s="290"/>
    </row>
    <row r="555" spans="1:7" ht="15" x14ac:dyDescent="0.25">
      <c r="A555" s="3">
        <f t="shared" si="40"/>
        <v>545</v>
      </c>
      <c r="B555" s="288" t="str">
        <f t="shared" si="41"/>
        <v/>
      </c>
      <c r="C555" s="309" t="e">
        <f t="shared" si="42"/>
        <v>#DIV/0!</v>
      </c>
      <c r="D555" s="152" t="e">
        <f t="shared" si="43"/>
        <v>#DIV/0!</v>
      </c>
      <c r="E555" s="312" t="e">
        <f t="shared" si="44"/>
        <v>#DIV/0!</v>
      </c>
      <c r="F555" s="289"/>
      <c r="G555" s="290"/>
    </row>
    <row r="556" spans="1:7" ht="15" x14ac:dyDescent="0.25">
      <c r="A556" s="3">
        <f t="shared" si="40"/>
        <v>546</v>
      </c>
      <c r="B556" s="288" t="str">
        <f t="shared" si="41"/>
        <v/>
      </c>
      <c r="C556" s="309" t="e">
        <f t="shared" si="42"/>
        <v>#DIV/0!</v>
      </c>
      <c r="D556" s="152" t="e">
        <f t="shared" si="43"/>
        <v>#DIV/0!</v>
      </c>
      <c r="E556" s="312" t="e">
        <f t="shared" si="44"/>
        <v>#DIV/0!</v>
      </c>
      <c r="F556" s="289"/>
      <c r="G556" s="290"/>
    </row>
    <row r="557" spans="1:7" ht="15" x14ac:dyDescent="0.25">
      <c r="A557" s="3">
        <f t="shared" si="40"/>
        <v>547</v>
      </c>
      <c r="B557" s="288" t="str">
        <f t="shared" si="41"/>
        <v/>
      </c>
      <c r="C557" s="309" t="e">
        <f t="shared" si="42"/>
        <v>#DIV/0!</v>
      </c>
      <c r="D557" s="152" t="e">
        <f t="shared" si="43"/>
        <v>#DIV/0!</v>
      </c>
      <c r="E557" s="312" t="e">
        <f t="shared" si="44"/>
        <v>#DIV/0!</v>
      </c>
      <c r="F557" s="289"/>
      <c r="G557" s="290"/>
    </row>
    <row r="558" spans="1:7" ht="15" x14ac:dyDescent="0.25">
      <c r="A558" s="3">
        <f t="shared" si="40"/>
        <v>548</v>
      </c>
      <c r="B558" s="288" t="str">
        <f t="shared" si="41"/>
        <v/>
      </c>
      <c r="C558" s="309" t="e">
        <f t="shared" si="42"/>
        <v>#DIV/0!</v>
      </c>
      <c r="D558" s="152" t="e">
        <f t="shared" si="43"/>
        <v>#DIV/0!</v>
      </c>
      <c r="E558" s="312" t="e">
        <f t="shared" si="44"/>
        <v>#DIV/0!</v>
      </c>
      <c r="F558" s="289"/>
      <c r="G558" s="290"/>
    </row>
    <row r="559" spans="1:7" ht="15" x14ac:dyDescent="0.25">
      <c r="A559" s="3">
        <f t="shared" si="40"/>
        <v>549</v>
      </c>
      <c r="B559" s="288" t="str">
        <f t="shared" si="41"/>
        <v/>
      </c>
      <c r="C559" s="309" t="e">
        <f t="shared" si="42"/>
        <v>#DIV/0!</v>
      </c>
      <c r="D559" s="152" t="e">
        <f t="shared" si="43"/>
        <v>#DIV/0!</v>
      </c>
      <c r="E559" s="312" t="e">
        <f t="shared" si="44"/>
        <v>#DIV/0!</v>
      </c>
      <c r="F559" s="289"/>
      <c r="G559" s="290"/>
    </row>
    <row r="560" spans="1:7" ht="15" x14ac:dyDescent="0.25">
      <c r="A560" s="3">
        <f t="shared" si="40"/>
        <v>550</v>
      </c>
      <c r="B560" s="288" t="str">
        <f t="shared" si="41"/>
        <v/>
      </c>
      <c r="C560" s="309" t="e">
        <f t="shared" si="42"/>
        <v>#DIV/0!</v>
      </c>
      <c r="D560" s="152" t="e">
        <f t="shared" si="43"/>
        <v>#DIV/0!</v>
      </c>
      <c r="E560" s="312" t="e">
        <f t="shared" si="44"/>
        <v>#DIV/0!</v>
      </c>
      <c r="F560" s="289"/>
      <c r="G560" s="290"/>
    </row>
    <row r="561" spans="1:7" ht="15" x14ac:dyDescent="0.25">
      <c r="A561" s="3">
        <f t="shared" si="40"/>
        <v>551</v>
      </c>
      <c r="B561" s="288" t="str">
        <f t="shared" si="41"/>
        <v/>
      </c>
      <c r="C561" s="309" t="e">
        <f t="shared" si="42"/>
        <v>#DIV/0!</v>
      </c>
      <c r="D561" s="152" t="e">
        <f t="shared" si="43"/>
        <v>#DIV/0!</v>
      </c>
      <c r="E561" s="312" t="e">
        <f t="shared" si="44"/>
        <v>#DIV/0!</v>
      </c>
      <c r="F561" s="289"/>
      <c r="G561" s="290"/>
    </row>
    <row r="562" spans="1:7" ht="15" x14ac:dyDescent="0.25">
      <c r="A562" s="3">
        <f t="shared" si="40"/>
        <v>552</v>
      </c>
      <c r="B562" s="288" t="str">
        <f t="shared" si="41"/>
        <v/>
      </c>
      <c r="C562" s="310" t="e">
        <f t="shared" si="42"/>
        <v>#DIV/0!</v>
      </c>
      <c r="D562" s="153" t="e">
        <f t="shared" si="43"/>
        <v>#DIV/0!</v>
      </c>
      <c r="E562" s="313" t="e">
        <f t="shared" si="44"/>
        <v>#DIV/0!</v>
      </c>
      <c r="F562" s="295"/>
      <c r="G562" s="296"/>
    </row>
  </sheetData>
  <sheetProtection sheet="1" objects="1" scenarios="1" selectLockedCells="1"/>
  <mergeCells count="13">
    <mergeCell ref="F10:G10"/>
    <mergeCell ref="C6:D6"/>
    <mergeCell ref="I1:J1"/>
    <mergeCell ref="I2:J2"/>
    <mergeCell ref="F9:G9"/>
    <mergeCell ref="A1:G1"/>
    <mergeCell ref="F6:G6"/>
    <mergeCell ref="B2:G2"/>
    <mergeCell ref="C5:G5"/>
    <mergeCell ref="C4:D4"/>
    <mergeCell ref="F4:G4"/>
    <mergeCell ref="F8:G8"/>
    <mergeCell ref="F7:G7"/>
  </mergeCells>
  <phoneticPr fontId="4" type="noConversion"/>
  <pageMargins left="0.4" right="0.34" top="1" bottom="1" header="0.5" footer="0.5"/>
  <pageSetup scale="95"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948F2-6E93-4DCE-930E-4FA844819BB8}">
  <dimension ref="A1:BU420"/>
  <sheetViews>
    <sheetView workbookViewId="0">
      <selection activeCell="D4" sqref="D4"/>
    </sheetView>
  </sheetViews>
  <sheetFormatPr defaultColWidth="8.88671875" defaultRowHeight="15" x14ac:dyDescent="0.25"/>
  <cols>
    <col min="1" max="1" width="31.33203125" style="72" customWidth="1"/>
    <col min="2" max="2" width="14.33203125" style="54" customWidth="1"/>
    <col min="3" max="3" width="6.109375" style="54" customWidth="1"/>
    <col min="4" max="4" width="16.6640625" style="54" customWidth="1"/>
    <col min="5" max="5" width="11.33203125" style="54" customWidth="1"/>
    <col min="6" max="6" width="19.109375" style="43" customWidth="1"/>
    <col min="7" max="8" width="8.88671875" style="55" customWidth="1"/>
    <col min="9" max="9" width="8.88671875" style="55" hidden="1" customWidth="1"/>
    <col min="10" max="73" width="8.88671875" style="55" customWidth="1"/>
  </cols>
  <sheetData>
    <row r="1" spans="1:73" ht="32.25" customHeight="1" x14ac:dyDescent="0.4">
      <c r="A1" s="514"/>
      <c r="B1" s="514"/>
      <c r="C1" s="514"/>
      <c r="D1" s="514"/>
      <c r="E1" s="514"/>
      <c r="F1" s="514"/>
      <c r="G1" s="163"/>
      <c r="H1" s="163"/>
      <c r="I1" s="163"/>
      <c r="J1" s="163"/>
      <c r="K1" s="163"/>
      <c r="L1" s="163"/>
      <c r="M1" s="163"/>
      <c r="N1" s="163"/>
      <c r="O1" s="163"/>
      <c r="P1" s="163"/>
      <c r="Q1" s="163"/>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row>
    <row r="2" spans="1:73" s="19" customFormat="1" ht="21" x14ac:dyDescent="0.4">
      <c r="A2" s="572" t="s">
        <v>399</v>
      </c>
      <c r="B2" s="573"/>
      <c r="C2" s="573"/>
      <c r="D2" s="573"/>
      <c r="E2" s="573"/>
      <c r="F2" s="574"/>
      <c r="G2" s="18"/>
      <c r="H2" s="18"/>
      <c r="I2" s="18">
        <v>1</v>
      </c>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row>
    <row r="3" spans="1:73" s="23" customFormat="1" ht="22.5" customHeight="1" thickBot="1" x14ac:dyDescent="0.35">
      <c r="A3" s="26" t="s">
        <v>0</v>
      </c>
      <c r="B3" s="248"/>
      <c r="C3" s="21"/>
      <c r="D3" s="21"/>
      <c r="E3" s="21"/>
      <c r="F3" s="211"/>
      <c r="G3" s="22"/>
      <c r="H3" s="22"/>
      <c r="I3" s="22" t="s">
        <v>196</v>
      </c>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row>
    <row r="4" spans="1:73" s="75" customFormat="1" ht="24" customHeight="1" thickBot="1" x14ac:dyDescent="0.35">
      <c r="A4" s="575" t="s">
        <v>162</v>
      </c>
      <c r="B4" s="576"/>
      <c r="C4" s="608"/>
      <c r="D4" s="659"/>
      <c r="E4" s="233"/>
      <c r="F4" s="234"/>
      <c r="G4" s="24"/>
      <c r="H4" s="24"/>
      <c r="I4" s="22" t="s">
        <v>197</v>
      </c>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row>
    <row r="5" spans="1:73" s="23" customFormat="1" ht="15.6" x14ac:dyDescent="0.3">
      <c r="A5" s="26"/>
      <c r="B5" s="21"/>
      <c r="C5" s="21"/>
      <c r="D5" s="21"/>
      <c r="E5" s="21"/>
      <c r="F5" s="211"/>
      <c r="G5" s="22"/>
      <c r="H5" s="22"/>
      <c r="I5" s="22" t="s">
        <v>198</v>
      </c>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row>
    <row r="6" spans="1:73" s="76" customFormat="1" ht="15.6" x14ac:dyDescent="0.3">
      <c r="A6" s="217" t="s">
        <v>163</v>
      </c>
      <c r="B6" s="214"/>
      <c r="C6" s="214"/>
      <c r="D6" s="214"/>
      <c r="E6" s="214"/>
      <c r="F6" s="609">
        <f>D4/12</f>
        <v>0</v>
      </c>
      <c r="G6" s="35"/>
      <c r="H6" s="35"/>
      <c r="I6" s="22" t="s">
        <v>199</v>
      </c>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row>
    <row r="7" spans="1:73" s="23" customFormat="1" ht="15.6" x14ac:dyDescent="0.3">
      <c r="A7" s="101"/>
      <c r="B7" s="216"/>
      <c r="C7" s="216"/>
      <c r="D7" s="216"/>
      <c r="E7" s="216"/>
      <c r="F7" s="611"/>
      <c r="G7" s="22"/>
      <c r="H7" s="22"/>
      <c r="I7" s="22" t="s">
        <v>200</v>
      </c>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row>
    <row r="8" spans="1:73" ht="15.6" x14ac:dyDescent="0.3">
      <c r="A8" s="218" t="s">
        <v>152</v>
      </c>
      <c r="B8" s="214"/>
      <c r="C8" s="214"/>
      <c r="D8" s="214"/>
      <c r="E8" s="214"/>
      <c r="F8" s="609">
        <f>F6/12</f>
        <v>0</v>
      </c>
      <c r="I8" s="22" t="s">
        <v>201</v>
      </c>
    </row>
    <row r="9" spans="1:73" s="23" customFormat="1" ht="15.6" x14ac:dyDescent="0.3">
      <c r="A9" s="101"/>
      <c r="B9" s="216"/>
      <c r="C9" s="216"/>
      <c r="D9" s="216"/>
      <c r="E9" s="216"/>
      <c r="F9" s="611"/>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row>
    <row r="10" spans="1:73" ht="15.6" x14ac:dyDescent="0.3">
      <c r="A10" s="218" t="s">
        <v>164</v>
      </c>
      <c r="B10" s="214"/>
      <c r="C10" s="214"/>
      <c r="D10" s="214"/>
      <c r="E10" s="214"/>
      <c r="F10" s="609">
        <v>0</v>
      </c>
    </row>
    <row r="11" spans="1:73" s="23" customFormat="1" ht="16.2" thickBot="1" x14ac:dyDescent="0.35">
      <c r="A11" s="101"/>
      <c r="B11" s="216"/>
      <c r="C11" s="216"/>
      <c r="D11" s="216"/>
      <c r="E11" s="216"/>
      <c r="F11" s="611"/>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row>
    <row r="12" spans="1:73" s="76" customFormat="1" ht="16.2" thickBot="1" x14ac:dyDescent="0.35">
      <c r="A12" s="217" t="s">
        <v>148</v>
      </c>
      <c r="B12" s="214"/>
      <c r="C12" s="214"/>
      <c r="D12" s="214"/>
      <c r="E12" s="214"/>
      <c r="F12" s="610">
        <f>F6-F8-F10</f>
        <v>0</v>
      </c>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row>
    <row r="13" spans="1:73" ht="15.6" x14ac:dyDescent="0.3">
      <c r="A13" s="101"/>
      <c r="B13" s="43"/>
      <c r="C13" s="43"/>
      <c r="D13" s="43"/>
      <c r="E13" s="43"/>
      <c r="F13" s="212"/>
    </row>
    <row r="14" spans="1:73" s="62" customFormat="1" ht="34.200000000000003" customHeight="1" x14ac:dyDescent="0.3">
      <c r="A14" s="225" t="s">
        <v>45</v>
      </c>
      <c r="B14" s="231" t="s">
        <v>165</v>
      </c>
      <c r="C14" s="231"/>
      <c r="D14" s="617" t="s">
        <v>148</v>
      </c>
      <c r="E14" s="231"/>
      <c r="F14" s="232" t="s">
        <v>50</v>
      </c>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row>
    <row r="15" spans="1:73" s="55" customFormat="1" ht="12.6" customHeight="1" x14ac:dyDescent="0.25">
      <c r="A15" s="130"/>
      <c r="B15" s="43"/>
      <c r="C15" s="43"/>
      <c r="D15" s="43"/>
      <c r="E15" s="43"/>
      <c r="F15" s="212"/>
    </row>
    <row r="16" spans="1:73" s="76" customFormat="1" ht="15.6" x14ac:dyDescent="0.25">
      <c r="A16" s="219" t="s">
        <v>153</v>
      </c>
      <c r="B16" s="213"/>
      <c r="C16" s="220" t="s">
        <v>166</v>
      </c>
      <c r="D16" s="213"/>
      <c r="E16" s="221" t="s">
        <v>20</v>
      </c>
      <c r="F16" s="612">
        <f>B16*D16</f>
        <v>0</v>
      </c>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row>
    <row r="17" spans="1:73" s="23" customFormat="1" ht="15.6" x14ac:dyDescent="0.3">
      <c r="A17" s="222"/>
      <c r="B17" s="223"/>
      <c r="C17" s="216"/>
      <c r="D17" s="223"/>
      <c r="E17" s="216"/>
      <c r="F17" s="611"/>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row>
    <row r="18" spans="1:73" ht="15.6" x14ac:dyDescent="0.3">
      <c r="A18" s="222" t="s">
        <v>154</v>
      </c>
      <c r="B18" s="213"/>
      <c r="C18" s="220" t="s">
        <v>166</v>
      </c>
      <c r="D18" s="213"/>
      <c r="E18" s="221" t="s">
        <v>20</v>
      </c>
      <c r="F18" s="612">
        <f>B18*D18</f>
        <v>0</v>
      </c>
    </row>
    <row r="19" spans="1:73" ht="15.6" x14ac:dyDescent="0.3">
      <c r="A19" s="222"/>
      <c r="B19" s="224"/>
      <c r="C19" s="220"/>
      <c r="D19" s="224"/>
      <c r="E19" s="220"/>
      <c r="F19" s="613"/>
    </row>
    <row r="20" spans="1:73" ht="15.6" x14ac:dyDescent="0.3">
      <c r="A20" s="222" t="s">
        <v>155</v>
      </c>
      <c r="B20" s="213"/>
      <c r="C20" s="220" t="s">
        <v>166</v>
      </c>
      <c r="D20" s="213"/>
      <c r="E20" s="221" t="s">
        <v>20</v>
      </c>
      <c r="F20" s="612">
        <f>B20*D20</f>
        <v>0</v>
      </c>
    </row>
    <row r="21" spans="1:73" ht="15.6" x14ac:dyDescent="0.3">
      <c r="A21" s="222"/>
      <c r="B21" s="224"/>
      <c r="C21" s="220"/>
      <c r="D21" s="224"/>
      <c r="E21" s="220"/>
      <c r="F21" s="613"/>
    </row>
    <row r="22" spans="1:73" ht="15.6" x14ac:dyDescent="0.3">
      <c r="A22" s="222" t="s">
        <v>156</v>
      </c>
      <c r="B22" s="213"/>
      <c r="C22" s="220" t="s">
        <v>166</v>
      </c>
      <c r="D22" s="213"/>
      <c r="E22" s="221" t="s">
        <v>20</v>
      </c>
      <c r="F22" s="612">
        <f>B22*D22</f>
        <v>0</v>
      </c>
    </row>
    <row r="23" spans="1:73" ht="15.6" x14ac:dyDescent="0.3">
      <c r="A23" s="222"/>
      <c r="B23" s="224"/>
      <c r="C23" s="220"/>
      <c r="D23" s="224"/>
      <c r="E23" s="220"/>
      <c r="F23" s="613"/>
    </row>
    <row r="24" spans="1:73" s="76" customFormat="1" ht="14.4" customHeight="1" x14ac:dyDescent="0.25">
      <c r="A24" s="219" t="s">
        <v>157</v>
      </c>
      <c r="B24" s="213"/>
      <c r="C24" s="220" t="s">
        <v>166</v>
      </c>
      <c r="D24" s="213"/>
      <c r="E24" s="221" t="s">
        <v>20</v>
      </c>
      <c r="F24" s="612">
        <f>B24*D24</f>
        <v>0</v>
      </c>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row>
    <row r="25" spans="1:73" s="76" customFormat="1" ht="14.4" customHeight="1" x14ac:dyDescent="0.25">
      <c r="A25" s="219"/>
      <c r="B25" s="224"/>
      <c r="C25" s="220"/>
      <c r="D25" s="224"/>
      <c r="E25" s="220"/>
      <c r="F25" s="613"/>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row>
    <row r="26" spans="1:73" ht="15.6" x14ac:dyDescent="0.3">
      <c r="A26" s="222" t="s">
        <v>158</v>
      </c>
      <c r="B26" s="213"/>
      <c r="C26" s="220" t="s">
        <v>166</v>
      </c>
      <c r="D26" s="213"/>
      <c r="E26" s="221" t="s">
        <v>20</v>
      </c>
      <c r="F26" s="612">
        <f>B26*D26</f>
        <v>0</v>
      </c>
    </row>
    <row r="27" spans="1:73" ht="15.6" x14ac:dyDescent="0.3">
      <c r="A27" s="222"/>
      <c r="B27" s="224"/>
      <c r="C27" s="220"/>
      <c r="D27" s="224"/>
      <c r="E27" s="220"/>
      <c r="F27" s="613"/>
    </row>
    <row r="28" spans="1:73" ht="15.6" x14ac:dyDescent="0.3">
      <c r="A28" s="222" t="s">
        <v>82</v>
      </c>
      <c r="B28" s="213"/>
      <c r="C28" s="220" t="s">
        <v>166</v>
      </c>
      <c r="D28" s="213"/>
      <c r="E28" s="221" t="s">
        <v>20</v>
      </c>
      <c r="F28" s="612">
        <f>B28*D28</f>
        <v>0</v>
      </c>
    </row>
    <row r="29" spans="1:73" ht="15.6" x14ac:dyDescent="0.3">
      <c r="A29" s="101"/>
      <c r="B29" s="224"/>
      <c r="C29" s="220"/>
      <c r="D29" s="224"/>
      <c r="E29" s="220"/>
      <c r="F29" s="613"/>
    </row>
    <row r="30" spans="1:73" ht="15.6" x14ac:dyDescent="0.3">
      <c r="A30" s="101" t="s">
        <v>159</v>
      </c>
      <c r="B30" s="213"/>
      <c r="C30" s="220" t="s">
        <v>166</v>
      </c>
      <c r="D30" s="213"/>
      <c r="E30" s="221" t="s">
        <v>20</v>
      </c>
      <c r="F30" s="612">
        <f>B30*D30</f>
        <v>0</v>
      </c>
    </row>
    <row r="31" spans="1:73" ht="15.6" x14ac:dyDescent="0.3">
      <c r="A31" s="101"/>
      <c r="B31" s="224"/>
      <c r="C31" s="220"/>
      <c r="D31" s="224"/>
      <c r="E31" s="220"/>
      <c r="F31" s="613"/>
    </row>
    <row r="32" spans="1:73" ht="15.6" x14ac:dyDescent="0.3">
      <c r="A32" s="101" t="s">
        <v>341</v>
      </c>
      <c r="B32" s="213"/>
      <c r="C32" s="220" t="s">
        <v>166</v>
      </c>
      <c r="D32" s="213"/>
      <c r="E32" s="221" t="s">
        <v>20</v>
      </c>
      <c r="F32" s="612">
        <f>B32*D32</f>
        <v>0</v>
      </c>
    </row>
    <row r="33" spans="1:7" ht="15.6" x14ac:dyDescent="0.3">
      <c r="A33" s="101"/>
      <c r="B33" s="224"/>
      <c r="C33" s="220"/>
      <c r="D33" s="224"/>
      <c r="E33" s="220"/>
      <c r="F33" s="613"/>
    </row>
    <row r="34" spans="1:7" ht="15.6" x14ac:dyDescent="0.3">
      <c r="A34" s="101" t="s">
        <v>160</v>
      </c>
      <c r="B34" s="213"/>
      <c r="C34" s="220" t="s">
        <v>166</v>
      </c>
      <c r="D34" s="213"/>
      <c r="E34" s="221" t="s">
        <v>20</v>
      </c>
      <c r="F34" s="612">
        <f>B34*D34</f>
        <v>0</v>
      </c>
    </row>
    <row r="35" spans="1:7" ht="15.6" x14ac:dyDescent="0.3">
      <c r="A35" s="101"/>
      <c r="B35" s="224"/>
      <c r="C35" s="220"/>
      <c r="D35" s="224"/>
      <c r="E35" s="220"/>
      <c r="F35" s="613"/>
    </row>
    <row r="36" spans="1:7" ht="15.6" x14ac:dyDescent="0.3">
      <c r="A36" s="101" t="s">
        <v>167</v>
      </c>
      <c r="B36" s="213"/>
      <c r="C36" s="220" t="s">
        <v>166</v>
      </c>
      <c r="D36" s="213"/>
      <c r="E36" s="221" t="s">
        <v>20</v>
      </c>
      <c r="F36" s="612">
        <f>B36*D36</f>
        <v>0</v>
      </c>
    </row>
    <row r="37" spans="1:7" ht="15.6" x14ac:dyDescent="0.3">
      <c r="A37" s="101"/>
      <c r="B37" s="224"/>
      <c r="C37" s="220"/>
      <c r="D37" s="224"/>
      <c r="E37" s="220"/>
      <c r="F37" s="613"/>
    </row>
    <row r="38" spans="1:7" ht="15.6" x14ac:dyDescent="0.3">
      <c r="A38" s="228" t="s">
        <v>194</v>
      </c>
      <c r="B38" s="213">
        <v>0</v>
      </c>
      <c r="C38" s="229" t="s">
        <v>166</v>
      </c>
      <c r="D38" s="213">
        <v>0</v>
      </c>
      <c r="E38" s="230" t="s">
        <v>20</v>
      </c>
      <c r="F38" s="614">
        <f>B38*D38</f>
        <v>0</v>
      </c>
    </row>
    <row r="39" spans="1:7" ht="16.2" thickBot="1" x14ac:dyDescent="0.35">
      <c r="A39" s="101"/>
      <c r="B39" s="221"/>
      <c r="C39" s="220"/>
      <c r="D39" s="214"/>
      <c r="E39" s="221"/>
      <c r="F39" s="615"/>
    </row>
    <row r="40" spans="1:7" s="63" customFormat="1" ht="18" thickBot="1" x14ac:dyDescent="0.35">
      <c r="A40" s="228" t="s">
        <v>193</v>
      </c>
      <c r="B40" s="226"/>
      <c r="C40" s="226"/>
      <c r="D40" s="227"/>
      <c r="E40" s="226"/>
      <c r="F40" s="616">
        <f>SUM(F16:F38)</f>
        <v>0</v>
      </c>
      <c r="G40" s="236" t="str">
        <f>IF(F40&lt;=F12,"OK","Too High")</f>
        <v>OK</v>
      </c>
    </row>
    <row r="41" spans="1:7" ht="13.2" x14ac:dyDescent="0.25">
      <c r="A41" s="117"/>
      <c r="B41" s="42"/>
      <c r="C41" s="42"/>
      <c r="D41" s="42"/>
      <c r="E41" s="42"/>
      <c r="F41" s="42"/>
    </row>
    <row r="42" spans="1:7" x14ac:dyDescent="0.25">
      <c r="A42" s="237" t="s">
        <v>387</v>
      </c>
      <c r="B42" s="224"/>
      <c r="C42" s="220"/>
      <c r="D42" s="214"/>
      <c r="E42" s="220"/>
      <c r="F42" s="220"/>
    </row>
    <row r="43" spans="1:7" ht="10.95" customHeight="1" x14ac:dyDescent="0.25">
      <c r="A43" s="235"/>
      <c r="B43" s="224"/>
      <c r="C43" s="220"/>
      <c r="D43" s="214"/>
      <c r="E43" s="220"/>
      <c r="F43" s="220"/>
    </row>
    <row r="44" spans="1:7" ht="15.6" x14ac:dyDescent="0.3">
      <c r="A44" s="64"/>
      <c r="B44" s="43"/>
      <c r="C44" s="43"/>
      <c r="D44" s="43"/>
      <c r="E44" s="43"/>
    </row>
    <row r="45" spans="1:7" ht="15.6" x14ac:dyDescent="0.3">
      <c r="A45" s="64"/>
      <c r="B45" s="43"/>
      <c r="C45" s="43"/>
      <c r="D45" s="43"/>
      <c r="E45" s="43"/>
    </row>
    <row r="46" spans="1:7" ht="15.6" x14ac:dyDescent="0.3">
      <c r="A46" s="64"/>
      <c r="B46" s="43"/>
      <c r="C46" s="43"/>
      <c r="D46" s="43"/>
      <c r="E46" s="43"/>
    </row>
    <row r="47" spans="1:7" ht="15.6" x14ac:dyDescent="0.3">
      <c r="A47" s="64"/>
      <c r="B47" s="43"/>
      <c r="C47" s="43"/>
      <c r="D47" s="43"/>
      <c r="E47" s="43"/>
    </row>
    <row r="48" spans="1:7" ht="15.6" x14ac:dyDescent="0.3">
      <c r="A48" s="64"/>
      <c r="B48" s="43"/>
      <c r="C48" s="43"/>
      <c r="D48" s="43"/>
      <c r="E48" s="43"/>
    </row>
    <row r="49" spans="1:6" ht="15.6" x14ac:dyDescent="0.3">
      <c r="A49" s="64"/>
      <c r="B49" s="43"/>
      <c r="C49" s="43"/>
      <c r="D49" s="43"/>
      <c r="E49" s="43"/>
    </row>
    <row r="50" spans="1:6" s="45" customFormat="1" ht="15.6" x14ac:dyDescent="0.3">
      <c r="A50" s="65"/>
      <c r="B50" s="44"/>
      <c r="C50" s="44"/>
      <c r="D50" s="21"/>
      <c r="E50" s="21"/>
      <c r="F50" s="21"/>
    </row>
    <row r="51" spans="1:6" s="35" customFormat="1" ht="14.4" customHeight="1" x14ac:dyDescent="0.25">
      <c r="A51" s="67"/>
      <c r="B51" s="43"/>
      <c r="C51" s="43"/>
      <c r="D51" s="43"/>
      <c r="E51" s="43"/>
      <c r="F51" s="43"/>
    </row>
    <row r="52" spans="1:6" ht="15.6" x14ac:dyDescent="0.3">
      <c r="A52" s="64"/>
      <c r="B52" s="43"/>
      <c r="C52" s="43"/>
      <c r="D52" s="43"/>
      <c r="E52" s="43"/>
    </row>
    <row r="53" spans="1:6" ht="15.6" x14ac:dyDescent="0.3">
      <c r="A53" s="64"/>
      <c r="B53" s="43"/>
      <c r="C53" s="43"/>
      <c r="D53" s="43"/>
      <c r="E53" s="43"/>
    </row>
    <row r="54" spans="1:6" ht="15.6" x14ac:dyDescent="0.3">
      <c r="A54" s="64"/>
      <c r="B54" s="43"/>
      <c r="C54" s="43"/>
      <c r="D54" s="43"/>
      <c r="E54" s="43"/>
    </row>
    <row r="55" spans="1:6" ht="15.6" x14ac:dyDescent="0.3">
      <c r="A55" s="64"/>
      <c r="B55" s="43"/>
      <c r="C55" s="43"/>
      <c r="D55" s="43"/>
      <c r="E55" s="43"/>
    </row>
    <row r="56" spans="1:6" s="45" customFormat="1" ht="15.6" x14ac:dyDescent="0.3">
      <c r="A56" s="65"/>
      <c r="B56" s="44"/>
      <c r="C56" s="44"/>
      <c r="D56" s="21"/>
      <c r="E56" s="21"/>
      <c r="F56" s="21"/>
    </row>
    <row r="57" spans="1:6" s="35" customFormat="1" ht="14.4" customHeight="1" x14ac:dyDescent="0.25">
      <c r="A57" s="46"/>
      <c r="B57" s="43"/>
      <c r="C57" s="43"/>
      <c r="D57" s="43"/>
      <c r="E57" s="43"/>
      <c r="F57" s="43"/>
    </row>
    <row r="58" spans="1:6" s="35" customFormat="1" ht="14.4" customHeight="1" x14ac:dyDescent="0.25">
      <c r="A58" s="46"/>
      <c r="B58" s="43"/>
      <c r="C58" s="43"/>
      <c r="D58" s="43"/>
      <c r="E58" s="43"/>
      <c r="F58" s="43"/>
    </row>
    <row r="59" spans="1:6" s="35" customFormat="1" ht="14.4" customHeight="1" x14ac:dyDescent="0.25">
      <c r="A59" s="46"/>
      <c r="B59" s="43"/>
      <c r="C59" s="43"/>
      <c r="D59" s="43"/>
      <c r="E59" s="43"/>
      <c r="F59" s="43"/>
    </row>
    <row r="60" spans="1:6" s="35" customFormat="1" ht="14.4" customHeight="1" x14ac:dyDescent="0.25">
      <c r="A60" s="46"/>
      <c r="B60" s="43"/>
      <c r="C60" s="43"/>
      <c r="D60" s="43"/>
      <c r="E60" s="43"/>
      <c r="F60" s="43"/>
    </row>
    <row r="61" spans="1:6" s="35" customFormat="1" ht="14.4" customHeight="1" x14ac:dyDescent="0.25">
      <c r="A61" s="46"/>
      <c r="B61" s="43"/>
      <c r="C61" s="43"/>
      <c r="D61" s="43"/>
      <c r="E61" s="43"/>
      <c r="F61" s="43"/>
    </row>
    <row r="62" spans="1:6" ht="15.6" x14ac:dyDescent="0.25">
      <c r="A62" s="46"/>
      <c r="B62" s="43"/>
      <c r="C62" s="43"/>
      <c r="D62" s="43"/>
      <c r="E62" s="43"/>
    </row>
    <row r="63" spans="1:6" s="35" customFormat="1" ht="14.4" customHeight="1" x14ac:dyDescent="0.25">
      <c r="A63" s="46"/>
      <c r="B63" s="43"/>
      <c r="C63" s="43"/>
      <c r="D63" s="43"/>
      <c r="E63" s="43"/>
      <c r="F63" s="43"/>
    </row>
    <row r="64" spans="1:6" ht="15.6" x14ac:dyDescent="0.25">
      <c r="A64" s="46"/>
      <c r="B64" s="43"/>
      <c r="C64" s="43"/>
      <c r="D64" s="43"/>
      <c r="E64" s="43"/>
    </row>
    <row r="65" spans="1:6" ht="15.6" x14ac:dyDescent="0.25">
      <c r="A65" s="46"/>
      <c r="B65" s="43"/>
      <c r="C65" s="43"/>
      <c r="D65" s="43"/>
      <c r="E65" s="43"/>
    </row>
    <row r="66" spans="1:6" s="35" customFormat="1" ht="14.4" customHeight="1" x14ac:dyDescent="0.25">
      <c r="A66" s="46"/>
      <c r="B66" s="43"/>
      <c r="C66" s="43"/>
      <c r="D66" s="43"/>
      <c r="E66" s="43"/>
      <c r="F66" s="43"/>
    </row>
    <row r="67" spans="1:6" ht="15.6" x14ac:dyDescent="0.25">
      <c r="A67" s="46"/>
      <c r="B67" s="43"/>
      <c r="C67" s="43"/>
      <c r="D67" s="43"/>
      <c r="E67" s="43"/>
    </row>
    <row r="68" spans="1:6" s="35" customFormat="1" ht="14.4" customHeight="1" x14ac:dyDescent="0.25">
      <c r="A68" s="46"/>
      <c r="B68" s="43"/>
      <c r="C68" s="43"/>
      <c r="D68" s="43"/>
      <c r="E68" s="43"/>
      <c r="F68" s="43"/>
    </row>
    <row r="69" spans="1:6" ht="15.6" x14ac:dyDescent="0.25">
      <c r="A69" s="46"/>
      <c r="B69" s="43"/>
      <c r="C69" s="43"/>
      <c r="D69" s="43"/>
      <c r="E69" s="43"/>
    </row>
    <row r="70" spans="1:6" ht="15.6" x14ac:dyDescent="0.25">
      <c r="A70" s="46"/>
      <c r="B70" s="43"/>
      <c r="C70" s="43"/>
      <c r="D70" s="43"/>
      <c r="E70" s="43"/>
    </row>
    <row r="71" spans="1:6" s="35" customFormat="1" ht="14.4" customHeight="1" x14ac:dyDescent="0.25">
      <c r="A71" s="46"/>
      <c r="B71" s="43"/>
      <c r="C71" s="43"/>
      <c r="D71" s="43"/>
      <c r="E71" s="43"/>
      <c r="F71" s="43"/>
    </row>
    <row r="72" spans="1:6" ht="15.6" x14ac:dyDescent="0.25">
      <c r="A72" s="46"/>
      <c r="B72" s="43"/>
      <c r="C72" s="43"/>
      <c r="D72" s="43"/>
      <c r="E72" s="43"/>
    </row>
    <row r="73" spans="1:6" s="35" customFormat="1" ht="14.4" customHeight="1" x14ac:dyDescent="0.25">
      <c r="A73" s="46"/>
      <c r="B73" s="43"/>
      <c r="C73" s="43"/>
      <c r="D73" s="43"/>
      <c r="E73" s="43"/>
      <c r="F73" s="43"/>
    </row>
    <row r="74" spans="1:6" ht="15.6" x14ac:dyDescent="0.25">
      <c r="A74" s="46"/>
      <c r="B74" s="43"/>
      <c r="C74" s="43"/>
      <c r="D74" s="43"/>
      <c r="E74" s="43"/>
    </row>
    <row r="75" spans="1:6" ht="15.6" x14ac:dyDescent="0.25">
      <c r="A75" s="46"/>
      <c r="B75" s="43"/>
      <c r="C75" s="43"/>
      <c r="D75" s="43"/>
      <c r="E75" s="43"/>
    </row>
    <row r="76" spans="1:6" s="35" customFormat="1" ht="14.4" customHeight="1" x14ac:dyDescent="0.25">
      <c r="A76" s="46"/>
      <c r="B76" s="43"/>
      <c r="C76" s="43"/>
      <c r="D76" s="43"/>
      <c r="E76" s="43"/>
      <c r="F76" s="43"/>
    </row>
    <row r="77" spans="1:6" ht="15.6" x14ac:dyDescent="0.3">
      <c r="A77" s="64"/>
      <c r="B77" s="43"/>
      <c r="C77" s="43"/>
      <c r="D77" s="43"/>
      <c r="E77" s="43"/>
    </row>
    <row r="78" spans="1:6" s="45" customFormat="1" ht="15.6" x14ac:dyDescent="0.3">
      <c r="A78" s="65"/>
      <c r="B78" s="44"/>
      <c r="C78" s="44"/>
      <c r="D78" s="21"/>
      <c r="E78" s="21"/>
      <c r="F78" s="21"/>
    </row>
    <row r="79" spans="1:6" s="35" customFormat="1" ht="14.4" customHeight="1" x14ac:dyDescent="0.25">
      <c r="A79" s="67"/>
      <c r="B79" s="43"/>
      <c r="C79" s="43"/>
      <c r="D79" s="43"/>
      <c r="E79" s="43"/>
      <c r="F79" s="43"/>
    </row>
    <row r="80" spans="1:6" ht="15.6" x14ac:dyDescent="0.3">
      <c r="A80" s="64"/>
      <c r="B80" s="43"/>
      <c r="C80" s="43"/>
      <c r="D80" s="43"/>
      <c r="E80" s="43"/>
    </row>
    <row r="81" spans="1:6" ht="15.6" x14ac:dyDescent="0.3">
      <c r="A81" s="64"/>
      <c r="B81" s="43"/>
      <c r="C81" s="43"/>
      <c r="D81" s="43"/>
      <c r="E81" s="43"/>
    </row>
    <row r="82" spans="1:6" s="35" customFormat="1" ht="14.4" customHeight="1" x14ac:dyDescent="0.25">
      <c r="A82" s="67"/>
      <c r="B82" s="43"/>
      <c r="C82" s="43"/>
      <c r="D82" s="43"/>
      <c r="E82" s="43"/>
      <c r="F82" s="43"/>
    </row>
    <row r="83" spans="1:6" ht="15.6" x14ac:dyDescent="0.3">
      <c r="A83" s="64"/>
      <c r="B83" s="43"/>
      <c r="C83" s="43"/>
      <c r="D83" s="43"/>
      <c r="E83" s="43"/>
    </row>
    <row r="84" spans="1:6" ht="15.6" x14ac:dyDescent="0.3">
      <c r="A84" s="64"/>
      <c r="B84" s="43"/>
      <c r="C84" s="43"/>
      <c r="D84" s="43"/>
      <c r="E84" s="43"/>
    </row>
    <row r="85" spans="1:6" ht="15.6" x14ac:dyDescent="0.3">
      <c r="A85" s="64"/>
      <c r="B85" s="43"/>
      <c r="C85" s="43"/>
      <c r="D85" s="43"/>
      <c r="E85" s="43"/>
    </row>
    <row r="86" spans="1:6" s="45" customFormat="1" ht="15.6" x14ac:dyDescent="0.3">
      <c r="A86" s="65"/>
      <c r="B86" s="44"/>
      <c r="C86" s="44"/>
      <c r="D86" s="21"/>
      <c r="E86" s="21"/>
      <c r="F86" s="21"/>
    </row>
    <row r="87" spans="1:6" s="35" customFormat="1" ht="14.4" customHeight="1" x14ac:dyDescent="0.25">
      <c r="A87" s="67"/>
      <c r="B87" s="43"/>
      <c r="C87" s="43"/>
      <c r="D87" s="43"/>
      <c r="E87" s="43"/>
      <c r="F87" s="43"/>
    </row>
    <row r="88" spans="1:6" ht="15.6" x14ac:dyDescent="0.3">
      <c r="A88" s="64"/>
      <c r="B88" s="43"/>
      <c r="C88" s="43"/>
      <c r="D88" s="43"/>
      <c r="E88" s="43"/>
    </row>
    <row r="89" spans="1:6" ht="15.6" x14ac:dyDescent="0.3">
      <c r="A89" s="64"/>
      <c r="B89" s="43"/>
      <c r="C89" s="43"/>
      <c r="D89" s="43"/>
      <c r="E89" s="43"/>
    </row>
    <row r="90" spans="1:6" ht="15.6" x14ac:dyDescent="0.3">
      <c r="A90" s="64"/>
      <c r="B90" s="43"/>
      <c r="C90" s="43"/>
      <c r="D90" s="43"/>
      <c r="E90" s="43"/>
    </row>
    <row r="91" spans="1:6" s="45" customFormat="1" ht="15.6" x14ac:dyDescent="0.3">
      <c r="A91" s="65"/>
      <c r="B91" s="44"/>
      <c r="C91" s="44"/>
      <c r="D91" s="21"/>
      <c r="E91" s="21"/>
      <c r="F91" s="21"/>
    </row>
    <row r="92" spans="1:6" s="35" customFormat="1" ht="14.4" customHeight="1" x14ac:dyDescent="0.25">
      <c r="A92" s="67"/>
      <c r="B92" s="43"/>
      <c r="C92" s="43"/>
      <c r="D92" s="43"/>
      <c r="E92" s="43"/>
      <c r="F92" s="43"/>
    </row>
    <row r="93" spans="1:6" ht="15.6" x14ac:dyDescent="0.3">
      <c r="A93" s="64"/>
      <c r="B93" s="43"/>
      <c r="C93" s="43"/>
      <c r="D93" s="43"/>
      <c r="E93" s="43"/>
    </row>
    <row r="94" spans="1:6" ht="15.6" x14ac:dyDescent="0.3">
      <c r="A94" s="64"/>
      <c r="B94" s="43"/>
      <c r="C94" s="43"/>
      <c r="D94" s="43"/>
      <c r="E94" s="43"/>
    </row>
    <row r="95" spans="1:6" ht="15.6" x14ac:dyDescent="0.3">
      <c r="A95" s="64"/>
      <c r="B95" s="43"/>
      <c r="C95" s="43"/>
      <c r="D95" s="43"/>
      <c r="E95" s="43"/>
    </row>
    <row r="96" spans="1:6" s="45" customFormat="1" ht="15.6" x14ac:dyDescent="0.3">
      <c r="A96" s="65"/>
      <c r="B96" s="44"/>
      <c r="C96" s="44"/>
      <c r="D96" s="21"/>
      <c r="E96" s="21"/>
      <c r="F96" s="21"/>
    </row>
    <row r="97" spans="1:6" ht="15.6" x14ac:dyDescent="0.3">
      <c r="A97" s="64"/>
      <c r="B97" s="43"/>
      <c r="C97" s="43"/>
      <c r="D97" s="43"/>
      <c r="E97" s="43"/>
    </row>
    <row r="98" spans="1:6" s="35" customFormat="1" ht="14.4" customHeight="1" x14ac:dyDescent="0.25">
      <c r="A98" s="67"/>
      <c r="B98" s="43"/>
      <c r="C98" s="43"/>
      <c r="D98" s="43"/>
      <c r="E98" s="43"/>
      <c r="F98" s="43"/>
    </row>
    <row r="99" spans="1:6" ht="15.6" x14ac:dyDescent="0.3">
      <c r="A99" s="64"/>
      <c r="B99" s="43"/>
      <c r="C99" s="43"/>
      <c r="D99" s="43"/>
      <c r="E99" s="43"/>
    </row>
    <row r="100" spans="1:6" ht="15.6" x14ac:dyDescent="0.3">
      <c r="A100" s="64"/>
      <c r="B100" s="43"/>
      <c r="C100" s="43"/>
      <c r="D100" s="43"/>
      <c r="E100" s="43"/>
    </row>
    <row r="101" spans="1:6" ht="15.6" x14ac:dyDescent="0.3">
      <c r="A101" s="64"/>
      <c r="B101" s="43"/>
      <c r="C101" s="43"/>
      <c r="D101" s="43"/>
      <c r="E101" s="43"/>
    </row>
    <row r="102" spans="1:6" ht="15.6" x14ac:dyDescent="0.3">
      <c r="A102" s="64"/>
      <c r="B102" s="43"/>
      <c r="C102" s="43"/>
      <c r="D102" s="43"/>
      <c r="E102" s="43"/>
    </row>
    <row r="103" spans="1:6" s="45" customFormat="1" ht="15.6" x14ac:dyDescent="0.3">
      <c r="A103" s="65"/>
      <c r="B103" s="44"/>
      <c r="C103" s="44"/>
      <c r="D103" s="21"/>
      <c r="E103" s="21"/>
      <c r="F103" s="21"/>
    </row>
    <row r="104" spans="1:6" ht="15.6" x14ac:dyDescent="0.3">
      <c r="A104" s="64"/>
      <c r="B104" s="43"/>
      <c r="C104" s="43"/>
      <c r="D104" s="43"/>
      <c r="E104" s="43"/>
    </row>
    <row r="105" spans="1:6" s="35" customFormat="1" ht="14.4" customHeight="1" x14ac:dyDescent="0.25">
      <c r="A105" s="67"/>
      <c r="B105" s="43"/>
      <c r="C105" s="43"/>
      <c r="D105" s="43"/>
      <c r="E105" s="43"/>
      <c r="F105" s="43"/>
    </row>
    <row r="106" spans="1:6" ht="15.6" x14ac:dyDescent="0.3">
      <c r="A106" s="64"/>
      <c r="B106" s="43"/>
      <c r="C106" s="43"/>
      <c r="D106" s="43"/>
      <c r="E106" s="43"/>
    </row>
    <row r="107" spans="1:6" ht="15.6" x14ac:dyDescent="0.3">
      <c r="A107" s="64"/>
      <c r="B107" s="43"/>
      <c r="C107" s="43"/>
      <c r="D107" s="43"/>
      <c r="E107" s="43"/>
    </row>
    <row r="108" spans="1:6" s="35" customFormat="1" ht="14.4" customHeight="1" x14ac:dyDescent="0.25">
      <c r="A108" s="67"/>
      <c r="B108" s="43"/>
      <c r="C108" s="43"/>
      <c r="D108" s="43"/>
      <c r="E108" s="43"/>
      <c r="F108" s="43"/>
    </row>
    <row r="109" spans="1:6" ht="15.6" x14ac:dyDescent="0.3">
      <c r="A109" s="64"/>
      <c r="B109" s="43"/>
      <c r="C109" s="43"/>
      <c r="D109" s="43"/>
      <c r="E109" s="43"/>
    </row>
    <row r="110" spans="1:6" ht="15.6" x14ac:dyDescent="0.3">
      <c r="A110" s="64"/>
      <c r="B110" s="43"/>
      <c r="C110" s="43"/>
      <c r="D110" s="43"/>
      <c r="E110" s="43"/>
    </row>
    <row r="111" spans="1:6" ht="15.6" x14ac:dyDescent="0.3">
      <c r="A111" s="64"/>
      <c r="B111" s="43"/>
      <c r="C111" s="43"/>
      <c r="D111" s="43"/>
      <c r="E111" s="43"/>
    </row>
    <row r="112" spans="1:6" ht="15.6" x14ac:dyDescent="0.3">
      <c r="A112" s="64"/>
      <c r="B112" s="43"/>
      <c r="C112" s="43"/>
      <c r="D112" s="43"/>
      <c r="E112" s="43"/>
    </row>
    <row r="113" spans="1:6" s="45" customFormat="1" ht="15.6" x14ac:dyDescent="0.3">
      <c r="A113" s="65"/>
      <c r="B113" s="44"/>
      <c r="C113" s="44"/>
      <c r="D113" s="21"/>
      <c r="E113" s="21"/>
      <c r="F113" s="21"/>
    </row>
    <row r="114" spans="1:6" s="35" customFormat="1" ht="14.4" customHeight="1" x14ac:dyDescent="0.25">
      <c r="A114" s="67"/>
      <c r="B114" s="43"/>
      <c r="C114" s="43"/>
      <c r="D114" s="43"/>
      <c r="E114" s="43"/>
      <c r="F114" s="43"/>
    </row>
    <row r="115" spans="1:6" ht="15.6" x14ac:dyDescent="0.3">
      <c r="A115" s="64"/>
      <c r="B115" s="43"/>
      <c r="C115" s="43"/>
      <c r="D115" s="43"/>
      <c r="E115" s="43"/>
    </row>
    <row r="116" spans="1:6" s="35" customFormat="1" ht="14.4" customHeight="1" x14ac:dyDescent="0.25">
      <c r="A116" s="67"/>
      <c r="B116" s="43"/>
      <c r="C116" s="43"/>
      <c r="D116" s="43"/>
      <c r="E116" s="43"/>
      <c r="F116" s="43"/>
    </row>
    <row r="117" spans="1:6" ht="15.6" x14ac:dyDescent="0.3">
      <c r="A117" s="64"/>
      <c r="B117" s="43"/>
      <c r="C117" s="43"/>
      <c r="D117" s="43"/>
      <c r="E117" s="43"/>
    </row>
    <row r="118" spans="1:6" ht="15.6" x14ac:dyDescent="0.3">
      <c r="A118" s="64"/>
      <c r="B118" s="43"/>
      <c r="C118" s="43"/>
      <c r="D118" s="43"/>
      <c r="E118" s="43"/>
    </row>
    <row r="119" spans="1:6" ht="15.6" x14ac:dyDescent="0.3">
      <c r="A119" s="64"/>
      <c r="B119" s="43"/>
      <c r="C119" s="43"/>
      <c r="D119" s="43"/>
      <c r="E119" s="43"/>
    </row>
    <row r="120" spans="1:6" s="45" customFormat="1" ht="15.6" x14ac:dyDescent="0.3">
      <c r="A120" s="65"/>
      <c r="B120" s="44"/>
      <c r="C120" s="44"/>
      <c r="D120" s="21"/>
      <c r="E120" s="21"/>
      <c r="F120" s="21"/>
    </row>
    <row r="121" spans="1:6" ht="15.6" x14ac:dyDescent="0.3">
      <c r="A121" s="64"/>
      <c r="B121" s="43"/>
      <c r="C121" s="43"/>
      <c r="D121" s="43"/>
      <c r="E121" s="43"/>
    </row>
    <row r="122" spans="1:6" s="35" customFormat="1" ht="14.4" customHeight="1" x14ac:dyDescent="0.25">
      <c r="A122" s="67"/>
      <c r="B122" s="43"/>
      <c r="C122" s="43"/>
      <c r="D122" s="43"/>
      <c r="E122" s="43"/>
      <c r="F122" s="43"/>
    </row>
    <row r="123" spans="1:6" ht="15.6" x14ac:dyDescent="0.3">
      <c r="A123" s="64"/>
      <c r="B123" s="43"/>
      <c r="C123" s="43"/>
      <c r="D123" s="43"/>
      <c r="E123" s="43"/>
    </row>
    <row r="124" spans="1:6" ht="15.6" x14ac:dyDescent="0.3">
      <c r="A124" s="64"/>
      <c r="B124" s="43"/>
      <c r="C124" s="43"/>
      <c r="D124" s="43"/>
      <c r="E124" s="43"/>
    </row>
    <row r="125" spans="1:6" s="35" customFormat="1" ht="14.4" customHeight="1" x14ac:dyDescent="0.25">
      <c r="A125" s="67"/>
      <c r="B125" s="43"/>
      <c r="C125" s="43"/>
      <c r="D125" s="43"/>
      <c r="E125" s="43"/>
      <c r="F125" s="43"/>
    </row>
    <row r="126" spans="1:6" ht="15.6" x14ac:dyDescent="0.3">
      <c r="A126" s="64"/>
      <c r="B126" s="43"/>
      <c r="C126" s="43"/>
      <c r="D126" s="43"/>
      <c r="E126" s="43"/>
    </row>
    <row r="127" spans="1:6" ht="15.6" x14ac:dyDescent="0.3">
      <c r="A127" s="64"/>
      <c r="B127" s="43"/>
      <c r="C127" s="43"/>
      <c r="D127" s="43"/>
      <c r="E127" s="43"/>
    </row>
    <row r="128" spans="1:6" ht="15.6" x14ac:dyDescent="0.3">
      <c r="A128" s="64"/>
      <c r="B128" s="43"/>
      <c r="C128" s="43"/>
      <c r="D128" s="43"/>
      <c r="E128" s="43"/>
    </row>
    <row r="129" spans="1:6" s="48" customFormat="1" ht="17.399999999999999" x14ac:dyDescent="0.3">
      <c r="A129" s="68"/>
      <c r="B129" s="44"/>
      <c r="C129" s="44"/>
      <c r="D129" s="21"/>
      <c r="E129" s="21"/>
      <c r="F129" s="69"/>
    </row>
    <row r="130" spans="1:6" ht="15.6" x14ac:dyDescent="0.3">
      <c r="A130" s="64"/>
      <c r="B130" s="43"/>
      <c r="C130" s="43"/>
      <c r="D130" s="43"/>
      <c r="E130" s="43"/>
    </row>
    <row r="131" spans="1:6" s="48" customFormat="1" ht="17.399999999999999" x14ac:dyDescent="0.3">
      <c r="A131" s="68"/>
      <c r="B131" s="44"/>
      <c r="C131" s="44"/>
      <c r="D131" s="69"/>
      <c r="E131" s="69"/>
      <c r="F131" s="21"/>
    </row>
    <row r="132" spans="1:6" s="48" customFormat="1" ht="15.6" customHeight="1" x14ac:dyDescent="0.3">
      <c r="A132" s="68"/>
      <c r="B132" s="44"/>
      <c r="C132" s="44"/>
      <c r="D132" s="69"/>
      <c r="E132" s="69"/>
      <c r="F132" s="21"/>
    </row>
    <row r="133" spans="1:6" s="48" customFormat="1" ht="17.399999999999999" x14ac:dyDescent="0.3">
      <c r="A133" s="68"/>
      <c r="B133" s="44"/>
      <c r="C133" s="44"/>
      <c r="D133" s="69"/>
      <c r="E133" s="69"/>
      <c r="F133" s="21"/>
    </row>
    <row r="134" spans="1:6" ht="12.6" customHeight="1" x14ac:dyDescent="0.25">
      <c r="A134" s="70"/>
      <c r="B134" s="43"/>
      <c r="C134" s="43"/>
      <c r="D134" s="43"/>
      <c r="E134" s="43"/>
    </row>
    <row r="135" spans="1:6" s="24" customFormat="1" ht="17.399999999999999" x14ac:dyDescent="0.3">
      <c r="A135" s="71"/>
      <c r="B135" s="44"/>
      <c r="C135" s="44"/>
      <c r="D135" s="44"/>
      <c r="E135" s="44"/>
      <c r="F135" s="69"/>
    </row>
    <row r="136" spans="1:6" ht="12.6" customHeight="1" x14ac:dyDescent="0.25">
      <c r="A136" s="70"/>
      <c r="B136" s="43"/>
      <c r="C136" s="43"/>
      <c r="D136" s="43"/>
      <c r="E136" s="43"/>
    </row>
    <row r="137" spans="1:6" s="24" customFormat="1" ht="17.399999999999999" x14ac:dyDescent="0.3">
      <c r="A137" s="71"/>
      <c r="B137" s="44"/>
      <c r="C137" s="44"/>
      <c r="D137" s="44"/>
      <c r="E137" s="44"/>
      <c r="F137" s="69"/>
    </row>
    <row r="138" spans="1:6" ht="12.6" customHeight="1" x14ac:dyDescent="0.25">
      <c r="A138" s="70"/>
      <c r="B138" s="43"/>
      <c r="C138" s="43"/>
      <c r="D138" s="43"/>
      <c r="E138" s="43"/>
    </row>
    <row r="139" spans="1:6" ht="17.399999999999999" x14ac:dyDescent="0.3">
      <c r="A139" s="71"/>
      <c r="B139" s="21"/>
      <c r="C139" s="21"/>
      <c r="D139" s="21"/>
      <c r="E139" s="21"/>
      <c r="F139" s="69"/>
    </row>
    <row r="140" spans="1:6" ht="12.6" customHeight="1" x14ac:dyDescent="0.25">
      <c r="A140" s="70"/>
      <c r="B140" s="43"/>
      <c r="C140" s="43"/>
      <c r="D140" s="43"/>
      <c r="E140" s="43"/>
    </row>
    <row r="141" spans="1:6" ht="15.6" x14ac:dyDescent="0.3">
      <c r="A141" s="64"/>
      <c r="B141" s="43"/>
      <c r="C141" s="43"/>
      <c r="D141" s="43"/>
      <c r="E141" s="43"/>
    </row>
    <row r="142" spans="1:6" ht="15.6" x14ac:dyDescent="0.3">
      <c r="A142" s="64"/>
      <c r="B142" s="43"/>
      <c r="C142" s="43"/>
      <c r="D142" s="43"/>
      <c r="E142" s="43"/>
    </row>
    <row r="143" spans="1:6" ht="15.6" x14ac:dyDescent="0.3">
      <c r="A143" s="64"/>
      <c r="B143" s="43"/>
      <c r="C143" s="43"/>
      <c r="D143" s="43"/>
      <c r="E143" s="43"/>
    </row>
    <row r="144" spans="1:6" s="45" customFormat="1" ht="15.6" x14ac:dyDescent="0.3">
      <c r="A144" s="65"/>
      <c r="B144" s="21"/>
      <c r="C144" s="21"/>
      <c r="D144" s="21"/>
      <c r="E144" s="21"/>
      <c r="F144" s="21"/>
    </row>
    <row r="145" spans="1:5" x14ac:dyDescent="0.25">
      <c r="A145" s="70"/>
      <c r="B145" s="43"/>
      <c r="C145" s="43"/>
      <c r="D145" s="43"/>
      <c r="E145" s="43"/>
    </row>
    <row r="146" spans="1:5" x14ac:dyDescent="0.25">
      <c r="A146" s="70"/>
      <c r="B146" s="43"/>
      <c r="C146" s="43"/>
      <c r="D146" s="43"/>
      <c r="E146" s="43"/>
    </row>
    <row r="147" spans="1:5" x14ac:dyDescent="0.25">
      <c r="A147" s="70"/>
      <c r="B147" s="43"/>
      <c r="C147" s="43"/>
      <c r="D147" s="43"/>
      <c r="E147" s="43"/>
    </row>
    <row r="148" spans="1:5" x14ac:dyDescent="0.25">
      <c r="A148" s="70"/>
      <c r="B148" s="43"/>
      <c r="C148" s="43"/>
      <c r="D148" s="43"/>
      <c r="E148" s="43"/>
    </row>
    <row r="149" spans="1:5" x14ac:dyDescent="0.25">
      <c r="A149" s="70"/>
      <c r="B149" s="43"/>
      <c r="C149" s="43"/>
      <c r="D149" s="43"/>
      <c r="E149" s="43"/>
    </row>
    <row r="150" spans="1:5" x14ac:dyDescent="0.25">
      <c r="A150" s="70"/>
      <c r="B150" s="43"/>
      <c r="C150" s="43"/>
      <c r="D150" s="43"/>
      <c r="E150" s="43"/>
    </row>
    <row r="151" spans="1:5" x14ac:dyDescent="0.25">
      <c r="A151" s="70"/>
      <c r="B151" s="43"/>
      <c r="C151" s="43"/>
      <c r="D151" s="43"/>
      <c r="E151" s="43"/>
    </row>
    <row r="152" spans="1:5" x14ac:dyDescent="0.25">
      <c r="A152" s="70"/>
      <c r="B152" s="43"/>
      <c r="C152" s="43"/>
      <c r="D152" s="43"/>
      <c r="E152" s="43"/>
    </row>
    <row r="153" spans="1:5" x14ac:dyDescent="0.25">
      <c r="A153" s="70"/>
      <c r="B153" s="43"/>
      <c r="C153" s="43"/>
      <c r="D153" s="43"/>
      <c r="E153" s="43"/>
    </row>
    <row r="154" spans="1:5" x14ac:dyDescent="0.25">
      <c r="A154" s="70"/>
      <c r="B154" s="43"/>
      <c r="C154" s="43"/>
      <c r="D154" s="43"/>
      <c r="E154" s="43"/>
    </row>
    <row r="155" spans="1:5" x14ac:dyDescent="0.25">
      <c r="A155" s="70"/>
      <c r="B155" s="43"/>
      <c r="C155" s="43"/>
      <c r="D155" s="43"/>
      <c r="E155" s="43"/>
    </row>
    <row r="156" spans="1:5" x14ac:dyDescent="0.25">
      <c r="A156" s="70"/>
      <c r="B156" s="43"/>
      <c r="C156" s="43"/>
      <c r="D156" s="43"/>
      <c r="E156" s="43"/>
    </row>
    <row r="157" spans="1:5" x14ac:dyDescent="0.25">
      <c r="A157" s="70"/>
      <c r="B157" s="43"/>
      <c r="C157" s="43"/>
      <c r="D157" s="43"/>
      <c r="E157" s="43"/>
    </row>
    <row r="158" spans="1:5" x14ac:dyDescent="0.25">
      <c r="A158" s="70"/>
      <c r="B158" s="43"/>
      <c r="C158" s="43"/>
      <c r="D158" s="43"/>
      <c r="E158" s="43"/>
    </row>
    <row r="159" spans="1:5" x14ac:dyDescent="0.25">
      <c r="A159" s="70"/>
      <c r="B159" s="43"/>
      <c r="C159" s="43"/>
      <c r="D159" s="43"/>
      <c r="E159" s="43"/>
    </row>
    <row r="160" spans="1:5" x14ac:dyDescent="0.25">
      <c r="A160" s="70"/>
      <c r="B160" s="43"/>
      <c r="C160" s="43"/>
      <c r="D160" s="43"/>
      <c r="E160" s="43"/>
    </row>
    <row r="161" spans="1:5" x14ac:dyDescent="0.25">
      <c r="A161" s="70"/>
      <c r="B161" s="43"/>
      <c r="C161" s="43"/>
      <c r="D161" s="43"/>
      <c r="E161" s="43"/>
    </row>
    <row r="162" spans="1:5" x14ac:dyDescent="0.25">
      <c r="A162" s="70"/>
      <c r="B162" s="43"/>
      <c r="C162" s="43"/>
      <c r="D162" s="43"/>
      <c r="E162" s="43"/>
    </row>
    <row r="163" spans="1:5" x14ac:dyDescent="0.25">
      <c r="A163" s="70"/>
      <c r="B163" s="43"/>
      <c r="C163" s="43"/>
      <c r="D163" s="43"/>
      <c r="E163" s="43"/>
    </row>
    <row r="164" spans="1:5" x14ac:dyDescent="0.25">
      <c r="A164" s="70"/>
      <c r="B164" s="43"/>
      <c r="C164" s="43"/>
      <c r="D164" s="43"/>
      <c r="E164" s="43"/>
    </row>
    <row r="165" spans="1:5" x14ac:dyDescent="0.25">
      <c r="A165" s="70"/>
      <c r="B165" s="43"/>
      <c r="C165" s="43"/>
      <c r="D165" s="43"/>
      <c r="E165" s="43"/>
    </row>
    <row r="166" spans="1:5" x14ac:dyDescent="0.25">
      <c r="A166" s="70"/>
      <c r="B166" s="43"/>
      <c r="C166" s="43"/>
      <c r="D166" s="43"/>
      <c r="E166" s="43"/>
    </row>
    <row r="167" spans="1:5" x14ac:dyDescent="0.25">
      <c r="A167" s="70"/>
      <c r="B167" s="43"/>
      <c r="C167" s="43"/>
      <c r="D167" s="43"/>
      <c r="E167" s="43"/>
    </row>
    <row r="168" spans="1:5" x14ac:dyDescent="0.25">
      <c r="A168" s="70"/>
      <c r="B168" s="43"/>
      <c r="C168" s="43"/>
      <c r="D168" s="43"/>
      <c r="E168" s="43"/>
    </row>
    <row r="169" spans="1:5" x14ac:dyDescent="0.25">
      <c r="A169" s="70"/>
      <c r="B169" s="43"/>
      <c r="C169" s="43"/>
      <c r="D169" s="43"/>
      <c r="E169" s="43"/>
    </row>
    <row r="170" spans="1:5" x14ac:dyDescent="0.25">
      <c r="A170" s="70"/>
      <c r="B170" s="43"/>
      <c r="C170" s="43"/>
      <c r="D170" s="43"/>
      <c r="E170" s="43"/>
    </row>
    <row r="171" spans="1:5" x14ac:dyDescent="0.25">
      <c r="A171" s="70"/>
      <c r="B171" s="43"/>
      <c r="C171" s="43"/>
      <c r="D171" s="43"/>
      <c r="E171" s="43"/>
    </row>
    <row r="172" spans="1:5" x14ac:dyDescent="0.25">
      <c r="A172" s="70"/>
      <c r="B172" s="43"/>
      <c r="C172" s="43"/>
      <c r="D172" s="43"/>
      <c r="E172" s="43"/>
    </row>
    <row r="173" spans="1:5" x14ac:dyDescent="0.25">
      <c r="A173" s="70"/>
      <c r="B173" s="43"/>
      <c r="C173" s="43"/>
      <c r="D173" s="43"/>
      <c r="E173" s="43"/>
    </row>
    <row r="174" spans="1:5" x14ac:dyDescent="0.25">
      <c r="A174" s="70"/>
      <c r="B174" s="43"/>
      <c r="C174" s="43"/>
      <c r="D174" s="43"/>
      <c r="E174" s="43"/>
    </row>
    <row r="175" spans="1:5" x14ac:dyDescent="0.25">
      <c r="A175" s="70"/>
      <c r="B175" s="43"/>
      <c r="C175" s="43"/>
      <c r="D175" s="43"/>
      <c r="E175" s="43"/>
    </row>
    <row r="176" spans="1:5" x14ac:dyDescent="0.25">
      <c r="A176" s="70"/>
      <c r="B176" s="43"/>
      <c r="C176" s="43"/>
      <c r="D176" s="43"/>
      <c r="E176" s="43"/>
    </row>
    <row r="177" spans="1:5" x14ac:dyDescent="0.25">
      <c r="A177" s="70"/>
      <c r="B177" s="43"/>
      <c r="C177" s="43"/>
      <c r="D177" s="43"/>
      <c r="E177" s="43"/>
    </row>
    <row r="178" spans="1:5" x14ac:dyDescent="0.25">
      <c r="A178" s="70"/>
      <c r="B178" s="43"/>
      <c r="C178" s="43"/>
      <c r="D178" s="43"/>
      <c r="E178" s="43"/>
    </row>
    <row r="179" spans="1:5" x14ac:dyDescent="0.25">
      <c r="A179" s="70"/>
      <c r="B179" s="43"/>
      <c r="C179" s="43"/>
      <c r="D179" s="43"/>
      <c r="E179" s="43"/>
    </row>
    <row r="180" spans="1:5" x14ac:dyDescent="0.25">
      <c r="A180" s="70"/>
      <c r="B180" s="43"/>
      <c r="C180" s="43"/>
      <c r="D180" s="43"/>
      <c r="E180" s="43"/>
    </row>
    <row r="181" spans="1:5" x14ac:dyDescent="0.25">
      <c r="A181" s="70"/>
      <c r="B181" s="43"/>
      <c r="C181" s="43"/>
      <c r="D181" s="43"/>
      <c r="E181" s="43"/>
    </row>
    <row r="182" spans="1:5" x14ac:dyDescent="0.25">
      <c r="A182" s="70"/>
      <c r="B182" s="43"/>
      <c r="C182" s="43"/>
      <c r="D182" s="43"/>
      <c r="E182" s="43"/>
    </row>
    <row r="183" spans="1:5" x14ac:dyDescent="0.25">
      <c r="A183" s="70"/>
      <c r="B183" s="43"/>
      <c r="C183" s="43"/>
      <c r="D183" s="43"/>
      <c r="E183" s="43"/>
    </row>
    <row r="184" spans="1:5" x14ac:dyDescent="0.25">
      <c r="A184" s="70"/>
      <c r="B184" s="43"/>
      <c r="C184" s="43"/>
      <c r="D184" s="43"/>
      <c r="E184" s="43"/>
    </row>
    <row r="185" spans="1:5" x14ac:dyDescent="0.25">
      <c r="A185" s="70"/>
      <c r="B185" s="43"/>
      <c r="C185" s="43"/>
      <c r="D185" s="43"/>
      <c r="E185" s="43"/>
    </row>
    <row r="186" spans="1:5" x14ac:dyDescent="0.25">
      <c r="A186" s="70"/>
      <c r="B186" s="43"/>
      <c r="C186" s="43"/>
      <c r="D186" s="43"/>
      <c r="E186" s="43"/>
    </row>
    <row r="187" spans="1:5" x14ac:dyDescent="0.25">
      <c r="A187" s="70"/>
      <c r="B187" s="43"/>
      <c r="C187" s="43"/>
      <c r="D187" s="43"/>
      <c r="E187" s="43"/>
    </row>
    <row r="188" spans="1:5" x14ac:dyDescent="0.25">
      <c r="A188" s="70"/>
      <c r="B188" s="43"/>
      <c r="C188" s="43"/>
      <c r="D188" s="43"/>
      <c r="E188" s="43"/>
    </row>
    <row r="189" spans="1:5" x14ac:dyDescent="0.25">
      <c r="A189" s="70"/>
      <c r="B189" s="43"/>
      <c r="C189" s="43"/>
      <c r="D189" s="43"/>
      <c r="E189" s="43"/>
    </row>
    <row r="190" spans="1:5" x14ac:dyDescent="0.25">
      <c r="A190" s="70"/>
      <c r="B190" s="43"/>
      <c r="C190" s="43"/>
      <c r="D190" s="43"/>
      <c r="E190" s="43"/>
    </row>
    <row r="191" spans="1:5" x14ac:dyDescent="0.25">
      <c r="A191" s="70"/>
      <c r="B191" s="43"/>
      <c r="C191" s="43"/>
      <c r="D191" s="43"/>
      <c r="E191" s="43"/>
    </row>
    <row r="192" spans="1:5" x14ac:dyDescent="0.25">
      <c r="A192" s="70"/>
      <c r="B192" s="43"/>
      <c r="C192" s="43"/>
      <c r="D192" s="43"/>
      <c r="E192" s="43"/>
    </row>
    <row r="193" spans="1:5" x14ac:dyDescent="0.25">
      <c r="A193" s="70"/>
      <c r="B193" s="43"/>
      <c r="C193" s="43"/>
      <c r="D193" s="43"/>
      <c r="E193" s="43"/>
    </row>
    <row r="194" spans="1:5" x14ac:dyDescent="0.25">
      <c r="A194" s="70"/>
      <c r="B194" s="43"/>
      <c r="C194" s="43"/>
      <c r="D194" s="43"/>
      <c r="E194" s="43"/>
    </row>
    <row r="195" spans="1:5" x14ac:dyDescent="0.25">
      <c r="A195" s="70"/>
      <c r="B195" s="43"/>
      <c r="C195" s="43"/>
      <c r="D195" s="43"/>
      <c r="E195" s="43"/>
    </row>
    <row r="196" spans="1:5" x14ac:dyDescent="0.25">
      <c r="A196" s="70"/>
      <c r="B196" s="43"/>
      <c r="C196" s="43"/>
      <c r="D196" s="43"/>
      <c r="E196" s="43"/>
    </row>
    <row r="197" spans="1:5" x14ac:dyDescent="0.25">
      <c r="A197" s="70"/>
      <c r="B197" s="43"/>
      <c r="C197" s="43"/>
      <c r="D197" s="43"/>
      <c r="E197" s="43"/>
    </row>
    <row r="198" spans="1:5" x14ac:dyDescent="0.25">
      <c r="A198" s="70"/>
      <c r="B198" s="43"/>
      <c r="C198" s="43"/>
      <c r="D198" s="43"/>
      <c r="E198" s="43"/>
    </row>
    <row r="199" spans="1:5" x14ac:dyDescent="0.25">
      <c r="A199" s="70"/>
      <c r="B199" s="43"/>
      <c r="C199" s="43"/>
      <c r="D199" s="43"/>
      <c r="E199" s="43"/>
    </row>
    <row r="200" spans="1:5" x14ac:dyDescent="0.25">
      <c r="A200" s="70"/>
      <c r="B200" s="43"/>
      <c r="C200" s="43"/>
      <c r="D200" s="43"/>
      <c r="E200" s="43"/>
    </row>
    <row r="201" spans="1:5" x14ac:dyDescent="0.25">
      <c r="A201" s="70"/>
      <c r="B201" s="43"/>
      <c r="C201" s="43"/>
      <c r="D201" s="43"/>
      <c r="E201" s="43"/>
    </row>
    <row r="202" spans="1:5" x14ac:dyDescent="0.25">
      <c r="A202" s="70"/>
      <c r="B202" s="43"/>
      <c r="C202" s="43"/>
      <c r="D202" s="43"/>
      <c r="E202" s="43"/>
    </row>
    <row r="203" spans="1:5" x14ac:dyDescent="0.25">
      <c r="A203" s="70"/>
      <c r="B203" s="43"/>
      <c r="C203" s="43"/>
      <c r="D203" s="43"/>
      <c r="E203" s="43"/>
    </row>
    <row r="204" spans="1:5" x14ac:dyDescent="0.25">
      <c r="A204" s="70"/>
      <c r="B204" s="43"/>
      <c r="C204" s="43"/>
      <c r="D204" s="43"/>
      <c r="E204" s="43"/>
    </row>
    <row r="205" spans="1:5" x14ac:dyDescent="0.25">
      <c r="A205" s="70"/>
      <c r="B205" s="43"/>
      <c r="C205" s="43"/>
      <c r="D205" s="43"/>
      <c r="E205" s="43"/>
    </row>
    <row r="206" spans="1:5" x14ac:dyDescent="0.25">
      <c r="A206" s="70"/>
      <c r="B206" s="43"/>
      <c r="C206" s="43"/>
      <c r="D206" s="43"/>
      <c r="E206" s="43"/>
    </row>
    <row r="207" spans="1:5" x14ac:dyDescent="0.25">
      <c r="A207" s="70"/>
      <c r="B207" s="43"/>
      <c r="C207" s="43"/>
      <c r="D207" s="43"/>
      <c r="E207" s="43"/>
    </row>
    <row r="208" spans="1:5" x14ac:dyDescent="0.25">
      <c r="A208" s="70"/>
      <c r="B208" s="43"/>
      <c r="C208" s="43"/>
      <c r="D208" s="43"/>
      <c r="E208" s="43"/>
    </row>
    <row r="209" spans="1:5" x14ac:dyDescent="0.25">
      <c r="A209" s="70"/>
      <c r="B209" s="43"/>
      <c r="C209" s="43"/>
      <c r="D209" s="43"/>
      <c r="E209" s="43"/>
    </row>
    <row r="210" spans="1:5" x14ac:dyDescent="0.25">
      <c r="A210" s="70"/>
      <c r="B210" s="43"/>
      <c r="C210" s="43"/>
      <c r="D210" s="43"/>
      <c r="E210" s="43"/>
    </row>
    <row r="211" spans="1:5" x14ac:dyDescent="0.25">
      <c r="A211" s="70"/>
      <c r="B211" s="43"/>
      <c r="C211" s="43"/>
      <c r="D211" s="43"/>
      <c r="E211" s="43"/>
    </row>
    <row r="212" spans="1:5" x14ac:dyDescent="0.25">
      <c r="A212" s="70"/>
      <c r="B212" s="43"/>
      <c r="C212" s="43"/>
      <c r="D212" s="43"/>
      <c r="E212" s="43"/>
    </row>
    <row r="213" spans="1:5" x14ac:dyDescent="0.25">
      <c r="A213" s="70"/>
      <c r="B213" s="43"/>
      <c r="C213" s="43"/>
      <c r="D213" s="43"/>
      <c r="E213" s="43"/>
    </row>
    <row r="214" spans="1:5" x14ac:dyDescent="0.25">
      <c r="A214" s="70"/>
      <c r="B214" s="43"/>
      <c r="C214" s="43"/>
      <c r="D214" s="43"/>
      <c r="E214" s="43"/>
    </row>
    <row r="215" spans="1:5" x14ac:dyDescent="0.25">
      <c r="A215" s="70"/>
      <c r="B215" s="43"/>
      <c r="C215" s="43"/>
      <c r="D215" s="43"/>
      <c r="E215" s="43"/>
    </row>
    <row r="216" spans="1:5" x14ac:dyDescent="0.25">
      <c r="A216" s="70"/>
      <c r="B216" s="43"/>
      <c r="C216" s="43"/>
      <c r="D216" s="43"/>
      <c r="E216" s="43"/>
    </row>
    <row r="217" spans="1:5" x14ac:dyDescent="0.25">
      <c r="A217" s="70"/>
      <c r="B217" s="43"/>
      <c r="C217" s="43"/>
      <c r="D217" s="43"/>
      <c r="E217" s="43"/>
    </row>
    <row r="218" spans="1:5" x14ac:dyDescent="0.25">
      <c r="A218" s="70"/>
      <c r="B218" s="43"/>
      <c r="C218" s="43"/>
      <c r="D218" s="43"/>
      <c r="E218" s="43"/>
    </row>
    <row r="219" spans="1:5" x14ac:dyDescent="0.25">
      <c r="A219" s="70"/>
      <c r="B219" s="43"/>
      <c r="C219" s="43"/>
      <c r="D219" s="43"/>
      <c r="E219" s="43"/>
    </row>
    <row r="220" spans="1:5" x14ac:dyDescent="0.25">
      <c r="A220" s="70"/>
      <c r="B220" s="43"/>
      <c r="C220" s="43"/>
      <c r="D220" s="43"/>
      <c r="E220" s="43"/>
    </row>
    <row r="221" spans="1:5" x14ac:dyDescent="0.25">
      <c r="A221" s="70"/>
      <c r="B221" s="43"/>
      <c r="C221" s="43"/>
      <c r="D221" s="43"/>
      <c r="E221" s="43"/>
    </row>
    <row r="222" spans="1:5" x14ac:dyDescent="0.25">
      <c r="A222" s="70"/>
      <c r="B222" s="43"/>
      <c r="C222" s="43"/>
      <c r="D222" s="43"/>
      <c r="E222" s="43"/>
    </row>
    <row r="223" spans="1:5" x14ac:dyDescent="0.25">
      <c r="A223" s="70"/>
      <c r="B223" s="43"/>
      <c r="C223" s="43"/>
      <c r="D223" s="43"/>
      <c r="E223" s="43"/>
    </row>
    <row r="224" spans="1:5" x14ac:dyDescent="0.25">
      <c r="A224" s="70"/>
      <c r="B224" s="43"/>
      <c r="C224" s="43"/>
      <c r="D224" s="43"/>
      <c r="E224" s="43"/>
    </row>
    <row r="225" spans="1:5" x14ac:dyDescent="0.25">
      <c r="A225" s="70"/>
      <c r="B225" s="43"/>
      <c r="C225" s="43"/>
      <c r="D225" s="43"/>
      <c r="E225" s="43"/>
    </row>
    <row r="226" spans="1:5" x14ac:dyDescent="0.25">
      <c r="A226" s="70"/>
      <c r="B226" s="43"/>
      <c r="C226" s="43"/>
      <c r="D226" s="43"/>
      <c r="E226" s="43"/>
    </row>
    <row r="227" spans="1:5" x14ac:dyDescent="0.25">
      <c r="A227" s="70"/>
      <c r="B227" s="43"/>
      <c r="C227" s="43"/>
      <c r="D227" s="43"/>
      <c r="E227" s="43"/>
    </row>
    <row r="228" spans="1:5" x14ac:dyDescent="0.25">
      <c r="A228" s="70"/>
      <c r="B228" s="43"/>
      <c r="C228" s="43"/>
      <c r="D228" s="43"/>
      <c r="E228" s="43"/>
    </row>
    <row r="229" spans="1:5" x14ac:dyDescent="0.25">
      <c r="A229" s="70"/>
      <c r="B229" s="43"/>
      <c r="C229" s="43"/>
      <c r="D229" s="43"/>
      <c r="E229" s="43"/>
    </row>
    <row r="230" spans="1:5" x14ac:dyDescent="0.25">
      <c r="A230" s="70"/>
      <c r="B230" s="43"/>
      <c r="C230" s="43"/>
      <c r="D230" s="43"/>
      <c r="E230" s="43"/>
    </row>
    <row r="231" spans="1:5" x14ac:dyDescent="0.25">
      <c r="A231" s="70"/>
      <c r="B231" s="43"/>
      <c r="C231" s="43"/>
      <c r="D231" s="43"/>
      <c r="E231" s="43"/>
    </row>
    <row r="232" spans="1:5" x14ac:dyDescent="0.25">
      <c r="A232" s="70"/>
      <c r="B232" s="43"/>
      <c r="C232" s="43"/>
      <c r="D232" s="43"/>
      <c r="E232" s="43"/>
    </row>
    <row r="233" spans="1:5" x14ac:dyDescent="0.25">
      <c r="A233" s="70"/>
      <c r="B233" s="43"/>
      <c r="C233" s="43"/>
      <c r="D233" s="43"/>
      <c r="E233" s="43"/>
    </row>
    <row r="234" spans="1:5" x14ac:dyDescent="0.25">
      <c r="A234" s="70"/>
      <c r="B234" s="43"/>
      <c r="C234" s="43"/>
      <c r="D234" s="43"/>
      <c r="E234" s="43"/>
    </row>
    <row r="235" spans="1:5" x14ac:dyDescent="0.25">
      <c r="A235" s="70"/>
      <c r="B235" s="43"/>
      <c r="C235" s="43"/>
      <c r="D235" s="43"/>
      <c r="E235" s="43"/>
    </row>
    <row r="236" spans="1:5" x14ac:dyDescent="0.25">
      <c r="A236" s="70"/>
      <c r="B236" s="43"/>
      <c r="C236" s="43"/>
      <c r="D236" s="43"/>
      <c r="E236" s="43"/>
    </row>
    <row r="237" spans="1:5" x14ac:dyDescent="0.25">
      <c r="A237" s="70"/>
      <c r="B237" s="43"/>
      <c r="C237" s="43"/>
      <c r="D237" s="43"/>
      <c r="E237" s="43"/>
    </row>
    <row r="238" spans="1:5" x14ac:dyDescent="0.25">
      <c r="A238" s="70"/>
      <c r="B238" s="43"/>
      <c r="C238" s="43"/>
      <c r="D238" s="43"/>
      <c r="E238" s="43"/>
    </row>
    <row r="239" spans="1:5" x14ac:dyDescent="0.25">
      <c r="A239" s="70"/>
      <c r="B239" s="43"/>
      <c r="C239" s="43"/>
      <c r="D239" s="43"/>
      <c r="E239" s="43"/>
    </row>
    <row r="240" spans="1:5" x14ac:dyDescent="0.25">
      <c r="A240" s="70"/>
      <c r="B240" s="43"/>
      <c r="C240" s="43"/>
      <c r="D240" s="43"/>
      <c r="E240" s="43"/>
    </row>
    <row r="241" spans="1:5" x14ac:dyDescent="0.25">
      <c r="A241" s="70"/>
      <c r="B241" s="43"/>
      <c r="C241" s="43"/>
      <c r="D241" s="43"/>
      <c r="E241" s="43"/>
    </row>
    <row r="242" spans="1:5" x14ac:dyDescent="0.25">
      <c r="A242" s="70"/>
      <c r="B242" s="43"/>
      <c r="C242" s="43"/>
      <c r="D242" s="43"/>
      <c r="E242" s="43"/>
    </row>
    <row r="243" spans="1:5" x14ac:dyDescent="0.25">
      <c r="A243" s="70"/>
      <c r="B243" s="43"/>
      <c r="C243" s="43"/>
      <c r="D243" s="43"/>
      <c r="E243" s="43"/>
    </row>
    <row r="244" spans="1:5" x14ac:dyDescent="0.25">
      <c r="A244" s="70"/>
      <c r="B244" s="43"/>
      <c r="C244" s="43"/>
      <c r="D244" s="43"/>
      <c r="E244" s="43"/>
    </row>
    <row r="245" spans="1:5" x14ac:dyDescent="0.25">
      <c r="A245" s="70"/>
      <c r="B245" s="43"/>
      <c r="C245" s="43"/>
      <c r="D245" s="43"/>
      <c r="E245" s="43"/>
    </row>
    <row r="246" spans="1:5" x14ac:dyDescent="0.25">
      <c r="A246" s="70"/>
      <c r="B246" s="43"/>
      <c r="C246" s="43"/>
      <c r="D246" s="43"/>
      <c r="E246" s="43"/>
    </row>
    <row r="247" spans="1:5" x14ac:dyDescent="0.25">
      <c r="A247" s="70"/>
      <c r="B247" s="43"/>
      <c r="C247" s="43"/>
      <c r="D247" s="43"/>
      <c r="E247" s="43"/>
    </row>
    <row r="248" spans="1:5" x14ac:dyDescent="0.25">
      <c r="A248" s="70"/>
      <c r="B248" s="43"/>
      <c r="C248" s="43"/>
      <c r="D248" s="43"/>
      <c r="E248" s="43"/>
    </row>
    <row r="249" spans="1:5" x14ac:dyDescent="0.25">
      <c r="A249" s="70"/>
      <c r="B249" s="43"/>
      <c r="C249" s="43"/>
      <c r="D249" s="43"/>
      <c r="E249" s="43"/>
    </row>
    <row r="250" spans="1:5" x14ac:dyDescent="0.25">
      <c r="A250" s="70"/>
      <c r="B250" s="43"/>
      <c r="C250" s="43"/>
      <c r="D250" s="43"/>
      <c r="E250" s="43"/>
    </row>
    <row r="251" spans="1:5" x14ac:dyDescent="0.25">
      <c r="A251" s="70"/>
      <c r="B251" s="43"/>
      <c r="C251" s="43"/>
      <c r="D251" s="43"/>
      <c r="E251" s="43"/>
    </row>
    <row r="252" spans="1:5" x14ac:dyDescent="0.25">
      <c r="A252" s="70"/>
      <c r="B252" s="43"/>
      <c r="C252" s="43"/>
      <c r="D252" s="43"/>
      <c r="E252" s="43"/>
    </row>
    <row r="253" spans="1:5" x14ac:dyDescent="0.25">
      <c r="A253" s="70"/>
      <c r="B253" s="43"/>
      <c r="C253" s="43"/>
      <c r="D253" s="43"/>
      <c r="E253" s="43"/>
    </row>
    <row r="254" spans="1:5" x14ac:dyDescent="0.25">
      <c r="A254" s="70"/>
      <c r="B254" s="43"/>
      <c r="C254" s="43"/>
      <c r="D254" s="43"/>
      <c r="E254" s="43"/>
    </row>
    <row r="255" spans="1:5" x14ac:dyDescent="0.25">
      <c r="A255" s="70"/>
      <c r="B255" s="43"/>
      <c r="C255" s="43"/>
      <c r="D255" s="43"/>
      <c r="E255" s="43"/>
    </row>
    <row r="256" spans="1:5" x14ac:dyDescent="0.25">
      <c r="A256" s="70"/>
      <c r="B256" s="43"/>
      <c r="C256" s="43"/>
      <c r="D256" s="43"/>
      <c r="E256" s="43"/>
    </row>
    <row r="257" spans="1:5" x14ac:dyDescent="0.25">
      <c r="A257" s="70"/>
      <c r="B257" s="43"/>
      <c r="C257" s="43"/>
      <c r="D257" s="43"/>
      <c r="E257" s="43"/>
    </row>
    <row r="258" spans="1:5" x14ac:dyDescent="0.25">
      <c r="A258" s="70"/>
      <c r="B258" s="43"/>
      <c r="C258" s="43"/>
      <c r="D258" s="43"/>
      <c r="E258" s="43"/>
    </row>
    <row r="259" spans="1:5" x14ac:dyDescent="0.25">
      <c r="A259" s="70"/>
      <c r="B259" s="43"/>
      <c r="C259" s="43"/>
      <c r="D259" s="43"/>
      <c r="E259" s="43"/>
    </row>
    <row r="260" spans="1:5" x14ac:dyDescent="0.25">
      <c r="A260" s="70"/>
      <c r="B260" s="43"/>
      <c r="C260" s="43"/>
      <c r="D260" s="43"/>
      <c r="E260" s="43"/>
    </row>
    <row r="261" spans="1:5" x14ac:dyDescent="0.25">
      <c r="A261" s="70"/>
      <c r="B261" s="43"/>
      <c r="C261" s="43"/>
      <c r="D261" s="43"/>
      <c r="E261" s="43"/>
    </row>
    <row r="262" spans="1:5" x14ac:dyDescent="0.25">
      <c r="A262" s="70"/>
      <c r="B262" s="43"/>
      <c r="C262" s="43"/>
      <c r="D262" s="43"/>
      <c r="E262" s="43"/>
    </row>
    <row r="263" spans="1:5" x14ac:dyDescent="0.25">
      <c r="A263" s="70"/>
      <c r="B263" s="43"/>
      <c r="C263" s="43"/>
      <c r="D263" s="43"/>
      <c r="E263" s="43"/>
    </row>
    <row r="264" spans="1:5" x14ac:dyDescent="0.25">
      <c r="A264" s="70"/>
      <c r="B264" s="43"/>
      <c r="C264" s="43"/>
      <c r="D264" s="43"/>
      <c r="E264" s="43"/>
    </row>
    <row r="265" spans="1:5" x14ac:dyDescent="0.25">
      <c r="A265" s="70"/>
      <c r="B265" s="43"/>
      <c r="C265" s="43"/>
      <c r="D265" s="43"/>
      <c r="E265" s="43"/>
    </row>
    <row r="266" spans="1:5" x14ac:dyDescent="0.25">
      <c r="A266" s="70"/>
      <c r="B266" s="43"/>
      <c r="C266" s="43"/>
      <c r="D266" s="43"/>
      <c r="E266" s="43"/>
    </row>
    <row r="267" spans="1:5" x14ac:dyDescent="0.25">
      <c r="A267" s="70"/>
      <c r="B267" s="43"/>
      <c r="C267" s="43"/>
      <c r="D267" s="43"/>
      <c r="E267" s="43"/>
    </row>
    <row r="268" spans="1:5" x14ac:dyDescent="0.25">
      <c r="A268" s="70"/>
      <c r="B268" s="43"/>
      <c r="C268" s="43"/>
      <c r="D268" s="43"/>
      <c r="E268" s="43"/>
    </row>
    <row r="269" spans="1:5" x14ac:dyDescent="0.25">
      <c r="A269" s="70"/>
      <c r="B269" s="43"/>
      <c r="C269" s="43"/>
      <c r="D269" s="43"/>
      <c r="E269" s="43"/>
    </row>
    <row r="270" spans="1:5" x14ac:dyDescent="0.25">
      <c r="A270" s="70"/>
      <c r="B270" s="43"/>
      <c r="C270" s="43"/>
      <c r="D270" s="43"/>
      <c r="E270" s="43"/>
    </row>
    <row r="271" spans="1:5" x14ac:dyDescent="0.25">
      <c r="A271" s="70"/>
      <c r="B271" s="43"/>
      <c r="C271" s="43"/>
      <c r="D271" s="43"/>
      <c r="E271" s="43"/>
    </row>
    <row r="272" spans="1:5" x14ac:dyDescent="0.25">
      <c r="A272" s="70"/>
      <c r="B272" s="43"/>
      <c r="C272" s="43"/>
      <c r="D272" s="43"/>
      <c r="E272" s="43"/>
    </row>
    <row r="273" spans="1:5" x14ac:dyDescent="0.25">
      <c r="A273" s="70"/>
      <c r="B273" s="43"/>
      <c r="C273" s="43"/>
      <c r="D273" s="43"/>
      <c r="E273" s="43"/>
    </row>
    <row r="274" spans="1:5" x14ac:dyDescent="0.25">
      <c r="A274" s="70"/>
      <c r="B274" s="43"/>
      <c r="C274" s="43"/>
      <c r="D274" s="43"/>
      <c r="E274" s="43"/>
    </row>
    <row r="275" spans="1:5" x14ac:dyDescent="0.25">
      <c r="A275" s="70"/>
      <c r="B275" s="43"/>
      <c r="C275" s="43"/>
      <c r="D275" s="43"/>
      <c r="E275" s="43"/>
    </row>
    <row r="276" spans="1:5" x14ac:dyDescent="0.25">
      <c r="A276" s="70"/>
      <c r="B276" s="43"/>
      <c r="C276" s="43"/>
      <c r="D276" s="43"/>
      <c r="E276" s="43"/>
    </row>
    <row r="277" spans="1:5" x14ac:dyDescent="0.25">
      <c r="A277" s="70"/>
      <c r="B277" s="43"/>
      <c r="C277" s="43"/>
      <c r="D277" s="43"/>
      <c r="E277" s="43"/>
    </row>
    <row r="278" spans="1:5" x14ac:dyDescent="0.25">
      <c r="A278" s="70"/>
      <c r="B278" s="43"/>
      <c r="C278" s="43"/>
      <c r="D278" s="43"/>
      <c r="E278" s="43"/>
    </row>
    <row r="279" spans="1:5" x14ac:dyDescent="0.25">
      <c r="A279" s="70"/>
      <c r="B279" s="43"/>
      <c r="C279" s="43"/>
      <c r="D279" s="43"/>
      <c r="E279" s="43"/>
    </row>
    <row r="280" spans="1:5" x14ac:dyDescent="0.25">
      <c r="A280" s="70"/>
      <c r="B280" s="43"/>
      <c r="C280" s="43"/>
      <c r="D280" s="43"/>
      <c r="E280" s="43"/>
    </row>
    <row r="281" spans="1:5" x14ac:dyDescent="0.25">
      <c r="A281" s="70"/>
      <c r="B281" s="43"/>
      <c r="C281" s="43"/>
      <c r="D281" s="43"/>
      <c r="E281" s="43"/>
    </row>
    <row r="282" spans="1:5" x14ac:dyDescent="0.25">
      <c r="A282" s="70"/>
      <c r="B282" s="43"/>
      <c r="C282" s="43"/>
      <c r="D282" s="43"/>
      <c r="E282" s="43"/>
    </row>
    <row r="283" spans="1:5" x14ac:dyDescent="0.25">
      <c r="A283" s="70"/>
      <c r="B283" s="43"/>
      <c r="C283" s="43"/>
      <c r="D283" s="43"/>
      <c r="E283" s="43"/>
    </row>
    <row r="284" spans="1:5" x14ac:dyDescent="0.25">
      <c r="A284" s="70"/>
      <c r="B284" s="43"/>
      <c r="C284" s="43"/>
      <c r="D284" s="43"/>
      <c r="E284" s="43"/>
    </row>
    <row r="285" spans="1:5" x14ac:dyDescent="0.25">
      <c r="A285" s="70"/>
      <c r="B285" s="43"/>
      <c r="C285" s="43"/>
      <c r="D285" s="43"/>
      <c r="E285" s="43"/>
    </row>
    <row r="286" spans="1:5" x14ac:dyDescent="0.25">
      <c r="A286" s="70"/>
      <c r="B286" s="43"/>
      <c r="C286" s="43"/>
      <c r="D286" s="43"/>
      <c r="E286" s="43"/>
    </row>
    <row r="287" spans="1:5" x14ac:dyDescent="0.25">
      <c r="A287" s="70"/>
      <c r="B287" s="43"/>
      <c r="C287" s="43"/>
      <c r="D287" s="43"/>
      <c r="E287" s="43"/>
    </row>
    <row r="288" spans="1:5" x14ac:dyDescent="0.25">
      <c r="A288" s="70"/>
      <c r="B288" s="43"/>
      <c r="C288" s="43"/>
      <c r="D288" s="43"/>
      <c r="E288" s="43"/>
    </row>
    <row r="289" spans="1:5" x14ac:dyDescent="0.25">
      <c r="A289" s="70"/>
      <c r="B289" s="43"/>
      <c r="C289" s="43"/>
      <c r="D289" s="43"/>
      <c r="E289" s="43"/>
    </row>
    <row r="290" spans="1:5" x14ac:dyDescent="0.25">
      <c r="A290" s="70"/>
      <c r="B290" s="43"/>
      <c r="C290" s="43"/>
      <c r="D290" s="43"/>
      <c r="E290" s="43"/>
    </row>
    <row r="291" spans="1:5" x14ac:dyDescent="0.25">
      <c r="A291" s="70"/>
      <c r="B291" s="43"/>
      <c r="C291" s="43"/>
      <c r="D291" s="43"/>
      <c r="E291" s="43"/>
    </row>
    <row r="292" spans="1:5" x14ac:dyDescent="0.25">
      <c r="A292" s="70"/>
      <c r="B292" s="43"/>
      <c r="C292" s="43"/>
      <c r="D292" s="43"/>
      <c r="E292" s="43"/>
    </row>
    <row r="293" spans="1:5" x14ac:dyDescent="0.25">
      <c r="A293" s="70"/>
      <c r="B293" s="43"/>
      <c r="C293" s="43"/>
      <c r="D293" s="43"/>
      <c r="E293" s="43"/>
    </row>
    <row r="294" spans="1:5" x14ac:dyDescent="0.25">
      <c r="A294" s="70"/>
      <c r="B294" s="43"/>
      <c r="C294" s="43"/>
      <c r="D294" s="43"/>
      <c r="E294" s="43"/>
    </row>
    <row r="295" spans="1:5" x14ac:dyDescent="0.25">
      <c r="A295" s="70"/>
      <c r="B295" s="43"/>
      <c r="C295" s="43"/>
      <c r="D295" s="43"/>
      <c r="E295" s="43"/>
    </row>
    <row r="296" spans="1:5" x14ac:dyDescent="0.25">
      <c r="A296" s="70"/>
      <c r="B296" s="43"/>
      <c r="C296" s="43"/>
      <c r="D296" s="43"/>
      <c r="E296" s="43"/>
    </row>
    <row r="297" spans="1:5" x14ac:dyDescent="0.25">
      <c r="A297" s="70"/>
      <c r="B297" s="43"/>
      <c r="C297" s="43"/>
      <c r="D297" s="43"/>
      <c r="E297" s="43"/>
    </row>
    <row r="298" spans="1:5" x14ac:dyDescent="0.25">
      <c r="A298" s="70"/>
      <c r="B298" s="43"/>
      <c r="C298" s="43"/>
      <c r="D298" s="43"/>
      <c r="E298" s="43"/>
    </row>
    <row r="299" spans="1:5" x14ac:dyDescent="0.25">
      <c r="A299" s="70"/>
      <c r="B299" s="43"/>
      <c r="C299" s="43"/>
      <c r="D299" s="43"/>
      <c r="E299" s="43"/>
    </row>
    <row r="300" spans="1:5" x14ac:dyDescent="0.25">
      <c r="A300" s="70"/>
      <c r="B300" s="43"/>
      <c r="C300" s="43"/>
      <c r="D300" s="43"/>
      <c r="E300" s="43"/>
    </row>
    <row r="301" spans="1:5" x14ac:dyDescent="0.25">
      <c r="A301" s="70"/>
      <c r="B301" s="43"/>
      <c r="C301" s="43"/>
      <c r="D301" s="43"/>
      <c r="E301" s="43"/>
    </row>
    <row r="302" spans="1:5" x14ac:dyDescent="0.25">
      <c r="A302" s="70"/>
      <c r="B302" s="43"/>
      <c r="C302" s="43"/>
      <c r="D302" s="43"/>
      <c r="E302" s="43"/>
    </row>
    <row r="303" spans="1:5" x14ac:dyDescent="0.25">
      <c r="A303" s="70"/>
      <c r="B303" s="43"/>
      <c r="C303" s="43"/>
      <c r="D303" s="43"/>
      <c r="E303" s="43"/>
    </row>
    <row r="304" spans="1:5" x14ac:dyDescent="0.25">
      <c r="A304" s="70"/>
      <c r="B304" s="43"/>
      <c r="C304" s="43"/>
      <c r="D304" s="43"/>
      <c r="E304" s="43"/>
    </row>
    <row r="305" spans="1:5" x14ac:dyDescent="0.25">
      <c r="A305" s="70"/>
      <c r="B305" s="43"/>
      <c r="C305" s="43"/>
      <c r="D305" s="43"/>
      <c r="E305" s="43"/>
    </row>
    <row r="306" spans="1:5" x14ac:dyDescent="0.25">
      <c r="A306" s="70"/>
      <c r="B306" s="43"/>
      <c r="C306" s="43"/>
      <c r="D306" s="43"/>
      <c r="E306" s="43"/>
    </row>
    <row r="307" spans="1:5" x14ac:dyDescent="0.25">
      <c r="A307" s="70"/>
      <c r="B307" s="43"/>
      <c r="C307" s="43"/>
      <c r="D307" s="43"/>
      <c r="E307" s="43"/>
    </row>
    <row r="308" spans="1:5" x14ac:dyDescent="0.25">
      <c r="A308" s="70"/>
      <c r="B308" s="43"/>
      <c r="C308" s="43"/>
      <c r="D308" s="43"/>
      <c r="E308" s="43"/>
    </row>
    <row r="309" spans="1:5" x14ac:dyDescent="0.25">
      <c r="A309" s="70"/>
      <c r="B309" s="43"/>
      <c r="C309" s="43"/>
      <c r="D309" s="43"/>
      <c r="E309" s="43"/>
    </row>
    <row r="310" spans="1:5" x14ac:dyDescent="0.25">
      <c r="A310" s="70"/>
      <c r="B310" s="43"/>
      <c r="C310" s="43"/>
      <c r="D310" s="43"/>
      <c r="E310" s="43"/>
    </row>
    <row r="311" spans="1:5" x14ac:dyDescent="0.25">
      <c r="A311" s="70"/>
      <c r="B311" s="43"/>
      <c r="C311" s="43"/>
      <c r="D311" s="43"/>
      <c r="E311" s="43"/>
    </row>
    <row r="312" spans="1:5" x14ac:dyDescent="0.25">
      <c r="A312" s="70"/>
      <c r="B312" s="43"/>
      <c r="C312" s="43"/>
      <c r="D312" s="43"/>
      <c r="E312" s="43"/>
    </row>
    <row r="313" spans="1:5" x14ac:dyDescent="0.25">
      <c r="A313" s="70"/>
      <c r="B313" s="43"/>
      <c r="C313" s="43"/>
      <c r="D313" s="43"/>
      <c r="E313" s="43"/>
    </row>
    <row r="314" spans="1:5" x14ac:dyDescent="0.25">
      <c r="A314" s="70"/>
      <c r="B314" s="43"/>
      <c r="C314" s="43"/>
      <c r="D314" s="43"/>
      <c r="E314" s="43"/>
    </row>
    <row r="315" spans="1:5" x14ac:dyDescent="0.25">
      <c r="A315" s="70"/>
      <c r="B315" s="43"/>
      <c r="C315" s="43"/>
      <c r="D315" s="43"/>
      <c r="E315" s="43"/>
    </row>
    <row r="316" spans="1:5" x14ac:dyDescent="0.25">
      <c r="A316" s="70"/>
      <c r="B316" s="43"/>
      <c r="C316" s="43"/>
      <c r="D316" s="43"/>
      <c r="E316" s="43"/>
    </row>
    <row r="317" spans="1:5" x14ac:dyDescent="0.25">
      <c r="A317" s="70"/>
      <c r="B317" s="43"/>
      <c r="C317" s="43"/>
      <c r="D317" s="43"/>
      <c r="E317" s="43"/>
    </row>
    <row r="318" spans="1:5" x14ac:dyDescent="0.25">
      <c r="A318" s="70"/>
      <c r="B318" s="43"/>
      <c r="C318" s="43"/>
      <c r="D318" s="43"/>
      <c r="E318" s="43"/>
    </row>
    <row r="319" spans="1:5" x14ac:dyDescent="0.25">
      <c r="A319" s="70"/>
      <c r="B319" s="43"/>
      <c r="C319" s="43"/>
      <c r="D319" s="43"/>
      <c r="E319" s="43"/>
    </row>
    <row r="320" spans="1:5" x14ac:dyDescent="0.25">
      <c r="A320" s="70"/>
      <c r="B320" s="43"/>
      <c r="C320" s="43"/>
      <c r="D320" s="43"/>
      <c r="E320" s="43"/>
    </row>
    <row r="321" spans="1:5" x14ac:dyDescent="0.25">
      <c r="A321" s="70"/>
      <c r="B321" s="43"/>
      <c r="C321" s="43"/>
      <c r="D321" s="43"/>
      <c r="E321" s="43"/>
    </row>
    <row r="322" spans="1:5" x14ac:dyDescent="0.25">
      <c r="A322" s="70"/>
      <c r="B322" s="43"/>
      <c r="C322" s="43"/>
      <c r="D322" s="43"/>
      <c r="E322" s="43"/>
    </row>
    <row r="323" spans="1:5" x14ac:dyDescent="0.25">
      <c r="A323" s="70"/>
      <c r="B323" s="43"/>
      <c r="C323" s="43"/>
      <c r="D323" s="43"/>
      <c r="E323" s="43"/>
    </row>
    <row r="324" spans="1:5" x14ac:dyDescent="0.25">
      <c r="A324" s="70"/>
      <c r="B324" s="43"/>
      <c r="C324" s="43"/>
      <c r="D324" s="43"/>
      <c r="E324" s="43"/>
    </row>
    <row r="325" spans="1:5" x14ac:dyDescent="0.25">
      <c r="A325" s="70"/>
      <c r="B325" s="43"/>
      <c r="C325" s="43"/>
      <c r="D325" s="43"/>
      <c r="E325" s="43"/>
    </row>
    <row r="326" spans="1:5" x14ac:dyDescent="0.25">
      <c r="A326" s="70"/>
      <c r="B326" s="43"/>
      <c r="C326" s="43"/>
      <c r="D326" s="43"/>
      <c r="E326" s="43"/>
    </row>
    <row r="327" spans="1:5" x14ac:dyDescent="0.25">
      <c r="A327" s="70"/>
      <c r="B327" s="43"/>
      <c r="C327" s="43"/>
      <c r="D327" s="43"/>
      <c r="E327" s="43"/>
    </row>
    <row r="328" spans="1:5" x14ac:dyDescent="0.25">
      <c r="A328" s="70"/>
      <c r="B328" s="43"/>
      <c r="C328" s="43"/>
      <c r="D328" s="43"/>
      <c r="E328" s="43"/>
    </row>
    <row r="329" spans="1:5" x14ac:dyDescent="0.25">
      <c r="A329" s="70"/>
      <c r="B329" s="43"/>
      <c r="C329" s="43"/>
      <c r="D329" s="43"/>
      <c r="E329" s="43"/>
    </row>
    <row r="330" spans="1:5" x14ac:dyDescent="0.25">
      <c r="A330" s="70"/>
      <c r="B330" s="43"/>
      <c r="C330" s="43"/>
      <c r="D330" s="43"/>
      <c r="E330" s="43"/>
    </row>
    <row r="331" spans="1:5" x14ac:dyDescent="0.25">
      <c r="A331" s="70"/>
      <c r="B331" s="43"/>
      <c r="C331" s="43"/>
      <c r="D331" s="43"/>
      <c r="E331" s="43"/>
    </row>
    <row r="332" spans="1:5" x14ac:dyDescent="0.25">
      <c r="A332" s="70"/>
      <c r="B332" s="43"/>
      <c r="C332" s="43"/>
      <c r="D332" s="43"/>
      <c r="E332" s="43"/>
    </row>
    <row r="333" spans="1:5" x14ac:dyDescent="0.25">
      <c r="A333" s="70"/>
      <c r="B333" s="43"/>
      <c r="C333" s="43"/>
      <c r="D333" s="43"/>
      <c r="E333" s="43"/>
    </row>
    <row r="334" spans="1:5" x14ac:dyDescent="0.25">
      <c r="A334" s="70"/>
      <c r="B334" s="43"/>
      <c r="C334" s="43"/>
      <c r="D334" s="43"/>
      <c r="E334" s="43"/>
    </row>
    <row r="335" spans="1:5" x14ac:dyDescent="0.25">
      <c r="A335" s="70"/>
      <c r="B335" s="43"/>
      <c r="C335" s="43"/>
      <c r="D335" s="43"/>
      <c r="E335" s="43"/>
    </row>
    <row r="336" spans="1:5" x14ac:dyDescent="0.25">
      <c r="A336" s="70"/>
      <c r="B336" s="43"/>
      <c r="C336" s="43"/>
      <c r="D336" s="43"/>
      <c r="E336" s="43"/>
    </row>
    <row r="337" spans="1:5" x14ac:dyDescent="0.25">
      <c r="A337" s="70"/>
      <c r="B337" s="43"/>
      <c r="C337" s="43"/>
      <c r="D337" s="43"/>
      <c r="E337" s="43"/>
    </row>
    <row r="338" spans="1:5" x14ac:dyDescent="0.25">
      <c r="A338" s="70"/>
      <c r="B338" s="43"/>
      <c r="C338" s="43"/>
      <c r="D338" s="43"/>
      <c r="E338" s="43"/>
    </row>
    <row r="339" spans="1:5" x14ac:dyDescent="0.25">
      <c r="A339" s="70"/>
      <c r="B339" s="43"/>
      <c r="C339" s="43"/>
      <c r="D339" s="43"/>
      <c r="E339" s="43"/>
    </row>
    <row r="340" spans="1:5" x14ac:dyDescent="0.25">
      <c r="A340" s="70"/>
      <c r="B340" s="43"/>
      <c r="C340" s="43"/>
      <c r="D340" s="43"/>
      <c r="E340" s="43"/>
    </row>
    <row r="341" spans="1:5" x14ac:dyDescent="0.25">
      <c r="A341" s="70"/>
      <c r="B341" s="43"/>
      <c r="C341" s="43"/>
      <c r="D341" s="43"/>
      <c r="E341" s="43"/>
    </row>
    <row r="342" spans="1:5" x14ac:dyDescent="0.25">
      <c r="A342" s="70"/>
      <c r="B342" s="43"/>
      <c r="C342" s="43"/>
      <c r="D342" s="43"/>
      <c r="E342" s="43"/>
    </row>
    <row r="343" spans="1:5" x14ac:dyDescent="0.25">
      <c r="A343" s="70"/>
      <c r="B343" s="43"/>
      <c r="C343" s="43"/>
      <c r="D343" s="43"/>
      <c r="E343" s="43"/>
    </row>
    <row r="344" spans="1:5" x14ac:dyDescent="0.25">
      <c r="A344" s="70"/>
      <c r="B344" s="43"/>
      <c r="C344" s="43"/>
      <c r="D344" s="43"/>
      <c r="E344" s="43"/>
    </row>
    <row r="345" spans="1:5" x14ac:dyDescent="0.25">
      <c r="A345" s="70"/>
      <c r="B345" s="43"/>
      <c r="C345" s="43"/>
      <c r="D345" s="43"/>
      <c r="E345" s="43"/>
    </row>
    <row r="346" spans="1:5" x14ac:dyDescent="0.25">
      <c r="A346" s="70"/>
      <c r="B346" s="43"/>
      <c r="C346" s="43"/>
      <c r="D346" s="43"/>
      <c r="E346" s="43"/>
    </row>
    <row r="347" spans="1:5" x14ac:dyDescent="0.25">
      <c r="A347" s="70"/>
      <c r="B347" s="43"/>
      <c r="C347" s="43"/>
      <c r="D347" s="43"/>
      <c r="E347" s="43"/>
    </row>
    <row r="348" spans="1:5" x14ac:dyDescent="0.25">
      <c r="A348" s="70"/>
      <c r="B348" s="43"/>
      <c r="C348" s="43"/>
      <c r="D348" s="43"/>
      <c r="E348" s="43"/>
    </row>
    <row r="349" spans="1:5" x14ac:dyDescent="0.25">
      <c r="A349" s="70"/>
      <c r="B349" s="43"/>
      <c r="C349" s="43"/>
      <c r="D349" s="43"/>
      <c r="E349" s="43"/>
    </row>
    <row r="350" spans="1:5" x14ac:dyDescent="0.25">
      <c r="A350" s="70"/>
      <c r="B350" s="43"/>
      <c r="C350" s="43"/>
      <c r="D350" s="43"/>
      <c r="E350" s="43"/>
    </row>
    <row r="351" spans="1:5" x14ac:dyDescent="0.25">
      <c r="A351" s="70"/>
      <c r="B351" s="43"/>
      <c r="C351" s="43"/>
      <c r="D351" s="43"/>
      <c r="E351" s="43"/>
    </row>
    <row r="352" spans="1:5" x14ac:dyDescent="0.25">
      <c r="A352" s="70"/>
      <c r="B352" s="43"/>
      <c r="C352" s="43"/>
      <c r="D352" s="43"/>
      <c r="E352" s="43"/>
    </row>
    <row r="353" spans="1:5" x14ac:dyDescent="0.25">
      <c r="A353" s="70"/>
      <c r="B353" s="43"/>
      <c r="C353" s="43"/>
      <c r="D353" s="43"/>
      <c r="E353" s="43"/>
    </row>
    <row r="354" spans="1:5" x14ac:dyDescent="0.25">
      <c r="A354" s="70"/>
      <c r="B354" s="43"/>
      <c r="C354" s="43"/>
      <c r="D354" s="43"/>
      <c r="E354" s="43"/>
    </row>
    <row r="355" spans="1:5" x14ac:dyDescent="0.25">
      <c r="A355" s="70"/>
      <c r="B355" s="43"/>
      <c r="C355" s="43"/>
      <c r="D355" s="43"/>
      <c r="E355" s="43"/>
    </row>
    <row r="356" spans="1:5" x14ac:dyDescent="0.25">
      <c r="A356" s="70"/>
      <c r="B356" s="43"/>
      <c r="C356" s="43"/>
      <c r="D356" s="43"/>
      <c r="E356" s="43"/>
    </row>
    <row r="357" spans="1:5" x14ac:dyDescent="0.25">
      <c r="A357" s="70"/>
      <c r="B357" s="43"/>
      <c r="C357" s="43"/>
      <c r="D357" s="43"/>
      <c r="E357" s="43"/>
    </row>
    <row r="358" spans="1:5" x14ac:dyDescent="0.25">
      <c r="A358" s="70"/>
      <c r="B358" s="43"/>
      <c r="C358" s="43"/>
      <c r="D358" s="43"/>
      <c r="E358" s="43"/>
    </row>
    <row r="359" spans="1:5" x14ac:dyDescent="0.25">
      <c r="A359" s="70"/>
      <c r="B359" s="43"/>
      <c r="C359" s="43"/>
      <c r="D359" s="43"/>
      <c r="E359" s="43"/>
    </row>
    <row r="360" spans="1:5" x14ac:dyDescent="0.25">
      <c r="A360" s="70"/>
      <c r="B360" s="43"/>
      <c r="C360" s="43"/>
      <c r="D360" s="43"/>
      <c r="E360" s="43"/>
    </row>
    <row r="361" spans="1:5" x14ac:dyDescent="0.25">
      <c r="A361" s="70"/>
      <c r="B361" s="43"/>
      <c r="C361" s="43"/>
      <c r="D361" s="43"/>
      <c r="E361" s="43"/>
    </row>
    <row r="362" spans="1:5" x14ac:dyDescent="0.25">
      <c r="A362" s="70"/>
      <c r="B362" s="43"/>
      <c r="C362" s="43"/>
      <c r="D362" s="43"/>
      <c r="E362" s="43"/>
    </row>
    <row r="363" spans="1:5" x14ac:dyDescent="0.25">
      <c r="A363" s="70"/>
      <c r="B363" s="43"/>
      <c r="C363" s="43"/>
      <c r="D363" s="43"/>
      <c r="E363" s="43"/>
    </row>
    <row r="364" spans="1:5" x14ac:dyDescent="0.25">
      <c r="A364" s="70"/>
      <c r="B364" s="43"/>
      <c r="C364" s="43"/>
      <c r="D364" s="43"/>
      <c r="E364" s="43"/>
    </row>
    <row r="365" spans="1:5" x14ac:dyDescent="0.25">
      <c r="A365" s="70"/>
      <c r="B365" s="43"/>
      <c r="C365" s="43"/>
      <c r="D365" s="43"/>
      <c r="E365" s="43"/>
    </row>
    <row r="366" spans="1:5" x14ac:dyDescent="0.25">
      <c r="A366" s="70"/>
      <c r="B366" s="43"/>
      <c r="C366" s="43"/>
      <c r="D366" s="43"/>
      <c r="E366" s="43"/>
    </row>
    <row r="367" spans="1:5" x14ac:dyDescent="0.25">
      <c r="A367" s="70"/>
      <c r="B367" s="43"/>
      <c r="C367" s="43"/>
      <c r="D367" s="43"/>
      <c r="E367" s="43"/>
    </row>
    <row r="368" spans="1:5" x14ac:dyDescent="0.25">
      <c r="A368" s="70"/>
      <c r="B368" s="43"/>
      <c r="C368" s="43"/>
      <c r="D368" s="43"/>
      <c r="E368" s="43"/>
    </row>
    <row r="369" spans="1:5" x14ac:dyDescent="0.25">
      <c r="A369" s="70"/>
      <c r="B369" s="43"/>
      <c r="C369" s="43"/>
      <c r="D369" s="43"/>
      <c r="E369" s="43"/>
    </row>
    <row r="370" spans="1:5" x14ac:dyDescent="0.25">
      <c r="A370" s="70"/>
      <c r="B370" s="43"/>
      <c r="C370" s="43"/>
      <c r="D370" s="43"/>
      <c r="E370" s="43"/>
    </row>
    <row r="371" spans="1:5" x14ac:dyDescent="0.25">
      <c r="A371" s="70"/>
      <c r="B371" s="43"/>
      <c r="C371" s="43"/>
      <c r="D371" s="43"/>
      <c r="E371" s="43"/>
    </row>
    <row r="372" spans="1:5" x14ac:dyDescent="0.25">
      <c r="A372" s="70"/>
      <c r="B372" s="43"/>
      <c r="C372" s="43"/>
      <c r="D372" s="43"/>
      <c r="E372" s="43"/>
    </row>
    <row r="373" spans="1:5" x14ac:dyDescent="0.25">
      <c r="A373" s="70"/>
      <c r="B373" s="43"/>
      <c r="C373" s="43"/>
      <c r="D373" s="43"/>
      <c r="E373" s="43"/>
    </row>
    <row r="374" spans="1:5" x14ac:dyDescent="0.25">
      <c r="A374" s="70"/>
      <c r="B374" s="43"/>
      <c r="C374" s="43"/>
      <c r="D374" s="43"/>
      <c r="E374" s="43"/>
    </row>
    <row r="375" spans="1:5" x14ac:dyDescent="0.25">
      <c r="A375" s="70"/>
      <c r="B375" s="43"/>
      <c r="C375" s="43"/>
      <c r="D375" s="43"/>
      <c r="E375" s="43"/>
    </row>
    <row r="376" spans="1:5" x14ac:dyDescent="0.25">
      <c r="A376" s="70"/>
      <c r="B376" s="43"/>
      <c r="C376" s="43"/>
      <c r="D376" s="43"/>
      <c r="E376" s="43"/>
    </row>
    <row r="377" spans="1:5" x14ac:dyDescent="0.25">
      <c r="A377" s="70"/>
      <c r="B377" s="43"/>
      <c r="C377" s="43"/>
      <c r="D377" s="43"/>
      <c r="E377" s="43"/>
    </row>
    <row r="378" spans="1:5" x14ac:dyDescent="0.25">
      <c r="A378" s="70"/>
      <c r="B378" s="43"/>
      <c r="C378" s="43"/>
      <c r="D378" s="43"/>
      <c r="E378" s="43"/>
    </row>
    <row r="379" spans="1:5" x14ac:dyDescent="0.25">
      <c r="A379" s="70"/>
      <c r="B379" s="43"/>
      <c r="C379" s="43"/>
      <c r="D379" s="43"/>
      <c r="E379" s="43"/>
    </row>
    <row r="380" spans="1:5" x14ac:dyDescent="0.25">
      <c r="A380" s="70"/>
      <c r="B380" s="43"/>
      <c r="C380" s="43"/>
      <c r="D380" s="43"/>
      <c r="E380" s="43"/>
    </row>
    <row r="381" spans="1:5" x14ac:dyDescent="0.25">
      <c r="A381" s="70"/>
      <c r="B381" s="43"/>
      <c r="C381" s="43"/>
      <c r="D381" s="43"/>
      <c r="E381" s="43"/>
    </row>
    <row r="382" spans="1:5" x14ac:dyDescent="0.25">
      <c r="A382" s="70"/>
      <c r="B382" s="43"/>
      <c r="C382" s="43"/>
      <c r="D382" s="43"/>
      <c r="E382" s="43"/>
    </row>
    <row r="383" spans="1:5" x14ac:dyDescent="0.25">
      <c r="A383" s="70"/>
      <c r="B383" s="43"/>
      <c r="C383" s="43"/>
      <c r="D383" s="43"/>
      <c r="E383" s="43"/>
    </row>
    <row r="384" spans="1:5" x14ac:dyDescent="0.25">
      <c r="A384" s="70"/>
      <c r="B384" s="43"/>
      <c r="C384" s="43"/>
      <c r="D384" s="43"/>
      <c r="E384" s="43"/>
    </row>
    <row r="385" spans="1:5" x14ac:dyDescent="0.25">
      <c r="A385" s="70"/>
      <c r="B385" s="43"/>
      <c r="C385" s="43"/>
      <c r="D385" s="43"/>
      <c r="E385" s="43"/>
    </row>
    <row r="386" spans="1:5" x14ac:dyDescent="0.25">
      <c r="A386" s="70"/>
      <c r="B386" s="43"/>
      <c r="C386" s="43"/>
      <c r="D386" s="43"/>
      <c r="E386" s="43"/>
    </row>
    <row r="387" spans="1:5" x14ac:dyDescent="0.25">
      <c r="A387" s="70"/>
      <c r="B387" s="43"/>
      <c r="C387" s="43"/>
      <c r="D387" s="43"/>
      <c r="E387" s="43"/>
    </row>
    <row r="388" spans="1:5" x14ac:dyDescent="0.25">
      <c r="A388" s="70"/>
      <c r="B388" s="43"/>
      <c r="C388" s="43"/>
      <c r="D388" s="43"/>
      <c r="E388" s="43"/>
    </row>
    <row r="389" spans="1:5" x14ac:dyDescent="0.25">
      <c r="A389" s="70"/>
      <c r="B389" s="43"/>
      <c r="C389" s="43"/>
      <c r="D389" s="43"/>
      <c r="E389" s="43"/>
    </row>
    <row r="390" spans="1:5" x14ac:dyDescent="0.25">
      <c r="A390" s="70"/>
      <c r="B390" s="43"/>
      <c r="C390" s="43"/>
      <c r="D390" s="43"/>
      <c r="E390" s="43"/>
    </row>
    <row r="391" spans="1:5" x14ac:dyDescent="0.25">
      <c r="A391" s="70"/>
      <c r="B391" s="43"/>
      <c r="C391" s="43"/>
      <c r="D391" s="43"/>
      <c r="E391" s="43"/>
    </row>
    <row r="392" spans="1:5" x14ac:dyDescent="0.25">
      <c r="A392" s="70"/>
      <c r="B392" s="43"/>
      <c r="C392" s="43"/>
      <c r="D392" s="43"/>
      <c r="E392" s="43"/>
    </row>
    <row r="393" spans="1:5" x14ac:dyDescent="0.25">
      <c r="A393" s="70"/>
      <c r="B393" s="43"/>
      <c r="C393" s="43"/>
      <c r="D393" s="43"/>
      <c r="E393" s="43"/>
    </row>
    <row r="394" spans="1:5" x14ac:dyDescent="0.25">
      <c r="A394" s="70"/>
      <c r="B394" s="43"/>
      <c r="C394" s="43"/>
      <c r="D394" s="43"/>
      <c r="E394" s="43"/>
    </row>
    <row r="395" spans="1:5" x14ac:dyDescent="0.25">
      <c r="A395" s="70"/>
      <c r="B395" s="43"/>
      <c r="C395" s="43"/>
      <c r="D395" s="43"/>
      <c r="E395" s="43"/>
    </row>
    <row r="396" spans="1:5" x14ac:dyDescent="0.25">
      <c r="A396" s="70"/>
      <c r="B396" s="43"/>
      <c r="C396" s="43"/>
      <c r="D396" s="43"/>
      <c r="E396" s="43"/>
    </row>
    <row r="397" spans="1:5" x14ac:dyDescent="0.25">
      <c r="A397" s="70"/>
      <c r="B397" s="43"/>
      <c r="C397" s="43"/>
      <c r="D397" s="43"/>
      <c r="E397" s="43"/>
    </row>
    <row r="398" spans="1:5" x14ac:dyDescent="0.25">
      <c r="A398" s="70"/>
      <c r="B398" s="43"/>
      <c r="C398" s="43"/>
      <c r="D398" s="43"/>
      <c r="E398" s="43"/>
    </row>
    <row r="399" spans="1:5" x14ac:dyDescent="0.25">
      <c r="A399" s="70"/>
      <c r="B399" s="43"/>
      <c r="C399" s="43"/>
      <c r="D399" s="43"/>
      <c r="E399" s="43"/>
    </row>
    <row r="400" spans="1:5" x14ac:dyDescent="0.25">
      <c r="A400" s="70"/>
      <c r="B400" s="43"/>
      <c r="C400" s="43"/>
      <c r="D400" s="43"/>
      <c r="E400" s="43"/>
    </row>
    <row r="401" spans="1:5" x14ac:dyDescent="0.25">
      <c r="A401" s="70"/>
      <c r="B401" s="43"/>
      <c r="C401" s="43"/>
      <c r="D401" s="43"/>
      <c r="E401" s="43"/>
    </row>
    <row r="402" spans="1:5" x14ac:dyDescent="0.25">
      <c r="A402" s="70"/>
      <c r="B402" s="43"/>
      <c r="C402" s="43"/>
      <c r="D402" s="43"/>
      <c r="E402" s="43"/>
    </row>
    <row r="403" spans="1:5" x14ac:dyDescent="0.25">
      <c r="A403" s="70"/>
      <c r="B403" s="43"/>
      <c r="C403" s="43"/>
      <c r="D403" s="43"/>
      <c r="E403" s="43"/>
    </row>
    <row r="404" spans="1:5" x14ac:dyDescent="0.25">
      <c r="A404" s="70"/>
      <c r="B404" s="43"/>
      <c r="C404" s="43"/>
      <c r="D404" s="43"/>
      <c r="E404" s="43"/>
    </row>
    <row r="405" spans="1:5" x14ac:dyDescent="0.25">
      <c r="A405" s="70"/>
      <c r="B405" s="43"/>
      <c r="C405" s="43"/>
      <c r="D405" s="43"/>
      <c r="E405" s="43"/>
    </row>
    <row r="406" spans="1:5" x14ac:dyDescent="0.25">
      <c r="A406" s="70"/>
      <c r="B406" s="43"/>
      <c r="C406" s="43"/>
      <c r="D406" s="43"/>
      <c r="E406" s="43"/>
    </row>
    <row r="407" spans="1:5" x14ac:dyDescent="0.25">
      <c r="A407" s="70"/>
      <c r="B407" s="43"/>
      <c r="C407" s="43"/>
      <c r="D407" s="43"/>
      <c r="E407" s="43"/>
    </row>
    <row r="408" spans="1:5" x14ac:dyDescent="0.25">
      <c r="A408" s="70"/>
      <c r="B408" s="43"/>
      <c r="C408" s="43"/>
      <c r="D408" s="43"/>
      <c r="E408" s="43"/>
    </row>
    <row r="409" spans="1:5" x14ac:dyDescent="0.25">
      <c r="A409" s="70"/>
      <c r="B409" s="43"/>
      <c r="C409" s="43"/>
      <c r="D409" s="43"/>
      <c r="E409" s="43"/>
    </row>
    <row r="410" spans="1:5" x14ac:dyDescent="0.25">
      <c r="A410" s="70"/>
      <c r="B410" s="43"/>
      <c r="C410" s="43"/>
      <c r="D410" s="43"/>
      <c r="E410" s="43"/>
    </row>
    <row r="411" spans="1:5" x14ac:dyDescent="0.25">
      <c r="A411" s="70"/>
      <c r="B411" s="43"/>
      <c r="C411" s="43"/>
      <c r="D411" s="43"/>
      <c r="E411" s="43"/>
    </row>
    <row r="412" spans="1:5" x14ac:dyDescent="0.25">
      <c r="A412" s="70"/>
      <c r="B412" s="43"/>
      <c r="C412" s="43"/>
      <c r="D412" s="43"/>
      <c r="E412" s="43"/>
    </row>
    <row r="413" spans="1:5" x14ac:dyDescent="0.25">
      <c r="A413" s="70"/>
      <c r="B413" s="43"/>
      <c r="C413" s="43"/>
      <c r="D413" s="43"/>
      <c r="E413" s="43"/>
    </row>
    <row r="414" spans="1:5" x14ac:dyDescent="0.25">
      <c r="A414" s="70"/>
      <c r="B414" s="43"/>
      <c r="C414" s="43"/>
      <c r="D414" s="43"/>
      <c r="E414" s="43"/>
    </row>
    <row r="415" spans="1:5" x14ac:dyDescent="0.25">
      <c r="A415" s="70"/>
      <c r="B415" s="43"/>
      <c r="C415" s="43"/>
      <c r="D415" s="43"/>
      <c r="E415" s="43"/>
    </row>
    <row r="416" spans="1:5" x14ac:dyDescent="0.25">
      <c r="A416" s="70"/>
      <c r="B416" s="43"/>
      <c r="C416" s="43"/>
      <c r="D416" s="43"/>
      <c r="E416" s="43"/>
    </row>
    <row r="417" spans="1:5" x14ac:dyDescent="0.25">
      <c r="A417" s="70"/>
      <c r="B417" s="43"/>
      <c r="C417" s="43"/>
      <c r="D417" s="43"/>
      <c r="E417" s="43"/>
    </row>
    <row r="418" spans="1:5" x14ac:dyDescent="0.25">
      <c r="A418" s="70"/>
      <c r="B418" s="43"/>
      <c r="C418" s="43"/>
      <c r="D418" s="43"/>
      <c r="E418" s="43"/>
    </row>
    <row r="419" spans="1:5" x14ac:dyDescent="0.25">
      <c r="A419" s="70"/>
      <c r="B419" s="43"/>
      <c r="C419" s="43"/>
      <c r="D419" s="43"/>
      <c r="E419" s="43"/>
    </row>
    <row r="420" spans="1:5" x14ac:dyDescent="0.25">
      <c r="A420" s="70"/>
      <c r="B420" s="43"/>
      <c r="C420" s="43"/>
      <c r="D420" s="43"/>
      <c r="E420" s="43"/>
    </row>
  </sheetData>
  <sheetProtection sheet="1" objects="1" scenarios="1" selectLockedCells="1"/>
  <mergeCells count="3">
    <mergeCell ref="A1:F1"/>
    <mergeCell ref="A2:F2"/>
    <mergeCell ref="A4:C4"/>
  </mergeCells>
  <pageMargins left="0.75" right="0.75" top="1" bottom="1" header="0.5" footer="0.5"/>
  <pageSetup scale="90" orientation="portrait"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N409"/>
  <sheetViews>
    <sheetView workbookViewId="0">
      <selection activeCell="A14" sqref="A14"/>
    </sheetView>
  </sheetViews>
  <sheetFormatPr defaultColWidth="8.88671875" defaultRowHeight="15" x14ac:dyDescent="0.25"/>
  <cols>
    <col min="1" max="1" width="11.109375" style="72" customWidth="1"/>
    <col min="2" max="2" width="36.77734375" style="73" customWidth="1"/>
    <col min="3" max="4" width="13.109375" style="54" customWidth="1"/>
    <col min="5" max="5" width="13.109375" style="43" customWidth="1"/>
    <col min="6" max="92" width="8.88671875" style="55" customWidth="1"/>
  </cols>
  <sheetData>
    <row r="1" spans="1:92" ht="20.399999999999999" customHeight="1" x14ac:dyDescent="0.4">
      <c r="A1" s="514"/>
      <c r="B1" s="514"/>
      <c r="C1" s="514"/>
      <c r="D1" s="514"/>
      <c r="E1" s="514"/>
      <c r="F1" s="163"/>
      <c r="G1" s="163"/>
      <c r="H1" s="163"/>
      <c r="I1" s="163"/>
      <c r="J1" s="163"/>
      <c r="K1" s="163"/>
      <c r="L1" s="163"/>
      <c r="M1" s="163"/>
      <c r="N1" s="163"/>
      <c r="O1" s="163"/>
      <c r="P1" s="163"/>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row>
    <row r="2" spans="1:92" s="19" customFormat="1" ht="21" x14ac:dyDescent="0.4">
      <c r="A2" s="538" t="s">
        <v>43</v>
      </c>
      <c r="B2" s="539"/>
      <c r="C2" s="539"/>
      <c r="D2" s="539"/>
      <c r="E2" s="540"/>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row>
    <row r="3" spans="1:92" s="23" customFormat="1" ht="28.8" customHeight="1" x14ac:dyDescent="0.3">
      <c r="A3" s="625" t="s">
        <v>44</v>
      </c>
      <c r="B3" s="626"/>
      <c r="C3" s="626"/>
      <c r="D3" s="626"/>
      <c r="E3" s="627"/>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row>
    <row r="4" spans="1:92" s="25" customFormat="1" ht="18" customHeight="1" x14ac:dyDescent="0.3">
      <c r="A4" s="242" t="s">
        <v>45</v>
      </c>
      <c r="B4" s="628"/>
      <c r="C4" s="233"/>
      <c r="D4" s="233"/>
      <c r="E4" s="23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row>
    <row r="5" spans="1:92" s="58" customFormat="1" ht="18" customHeight="1" x14ac:dyDescent="0.3">
      <c r="A5" s="243" t="s">
        <v>0</v>
      </c>
      <c r="B5" s="245" t="s">
        <v>46</v>
      </c>
      <c r="C5" s="244" t="s">
        <v>47</v>
      </c>
      <c r="D5" s="244" t="s">
        <v>48</v>
      </c>
      <c r="E5" s="215" t="s">
        <v>49</v>
      </c>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row>
    <row r="6" spans="1:92" s="60" customFormat="1" ht="18" customHeight="1" x14ac:dyDescent="0.3">
      <c r="A6" s="246"/>
      <c r="B6" s="247"/>
      <c r="C6" s="623">
        <v>0</v>
      </c>
      <c r="D6" s="623">
        <v>0</v>
      </c>
      <c r="E6" s="624">
        <f>C6-D6</f>
        <v>0</v>
      </c>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row>
    <row r="7" spans="1:92" s="23" customFormat="1" ht="18" customHeight="1" x14ac:dyDescent="0.3">
      <c r="A7" s="246"/>
      <c r="B7" s="247"/>
      <c r="C7" s="623">
        <v>0</v>
      </c>
      <c r="D7" s="623">
        <v>0</v>
      </c>
      <c r="E7" s="624">
        <f t="shared" ref="E7:E38" si="0">E6+C7-D7</f>
        <v>0</v>
      </c>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row>
    <row r="8" spans="1:92" ht="18" customHeight="1" x14ac:dyDescent="0.3">
      <c r="A8" s="246"/>
      <c r="B8" s="247"/>
      <c r="C8" s="623">
        <v>0</v>
      </c>
      <c r="D8" s="623">
        <v>0</v>
      </c>
      <c r="E8" s="624">
        <f t="shared" si="0"/>
        <v>0</v>
      </c>
    </row>
    <row r="9" spans="1:92" s="23" customFormat="1" ht="18" customHeight="1" x14ac:dyDescent="0.3">
      <c r="A9" s="246"/>
      <c r="B9" s="247"/>
      <c r="C9" s="623">
        <v>0</v>
      </c>
      <c r="D9" s="623">
        <v>0</v>
      </c>
      <c r="E9" s="624">
        <f t="shared" si="0"/>
        <v>0</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row>
    <row r="10" spans="1:92" s="36" customFormat="1" ht="18" customHeight="1" x14ac:dyDescent="0.3">
      <c r="A10" s="246"/>
      <c r="B10" s="247"/>
      <c r="C10" s="623">
        <v>0</v>
      </c>
      <c r="D10" s="623">
        <v>0</v>
      </c>
      <c r="E10" s="624">
        <f t="shared" si="0"/>
        <v>0</v>
      </c>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row>
    <row r="11" spans="1:92" ht="18" customHeight="1" x14ac:dyDescent="0.3">
      <c r="A11" s="246"/>
      <c r="B11" s="247"/>
      <c r="C11" s="623">
        <v>0</v>
      </c>
      <c r="D11" s="623">
        <v>0</v>
      </c>
      <c r="E11" s="624">
        <f t="shared" si="0"/>
        <v>0</v>
      </c>
    </row>
    <row r="12" spans="1:92" ht="18" customHeight="1" x14ac:dyDescent="0.3">
      <c r="A12" s="246"/>
      <c r="B12" s="247"/>
      <c r="C12" s="623">
        <v>0</v>
      </c>
      <c r="D12" s="623">
        <v>0</v>
      </c>
      <c r="E12" s="624">
        <f t="shared" si="0"/>
        <v>0</v>
      </c>
    </row>
    <row r="13" spans="1:92" s="62" customFormat="1" ht="18" customHeight="1" x14ac:dyDescent="0.3">
      <c r="A13" s="246"/>
      <c r="B13" s="247"/>
      <c r="C13" s="623">
        <v>0</v>
      </c>
      <c r="D13" s="623">
        <v>0</v>
      </c>
      <c r="E13" s="624">
        <f t="shared" si="0"/>
        <v>0</v>
      </c>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row>
    <row r="14" spans="1:92" ht="18" customHeight="1" x14ac:dyDescent="0.3">
      <c r="A14" s="246"/>
      <c r="B14" s="247"/>
      <c r="C14" s="623">
        <v>0</v>
      </c>
      <c r="D14" s="623">
        <v>0</v>
      </c>
      <c r="E14" s="624">
        <f t="shared" si="0"/>
        <v>0</v>
      </c>
    </row>
    <row r="15" spans="1:92" s="36" customFormat="1" ht="18" customHeight="1" x14ac:dyDescent="0.3">
      <c r="A15" s="246"/>
      <c r="B15" s="247"/>
      <c r="C15" s="623">
        <v>0</v>
      </c>
      <c r="D15" s="623">
        <v>0</v>
      </c>
      <c r="E15" s="624">
        <f t="shared" si="0"/>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row>
    <row r="16" spans="1:92" s="23" customFormat="1" ht="18" customHeight="1" x14ac:dyDescent="0.3">
      <c r="A16" s="246"/>
      <c r="B16" s="247"/>
      <c r="C16" s="623">
        <v>0</v>
      </c>
      <c r="D16" s="623">
        <v>0</v>
      </c>
      <c r="E16" s="624">
        <f t="shared" si="0"/>
        <v>0</v>
      </c>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row>
    <row r="17" spans="1:92" ht="18" customHeight="1" x14ac:dyDescent="0.3">
      <c r="A17" s="246"/>
      <c r="B17" s="247"/>
      <c r="C17" s="623">
        <v>0</v>
      </c>
      <c r="D17" s="623">
        <v>0</v>
      </c>
      <c r="E17" s="624">
        <f t="shared" si="0"/>
        <v>0</v>
      </c>
    </row>
    <row r="18" spans="1:92" ht="18" customHeight="1" x14ac:dyDescent="0.3">
      <c r="A18" s="246"/>
      <c r="B18" s="247"/>
      <c r="C18" s="623">
        <v>0</v>
      </c>
      <c r="D18" s="623">
        <v>0</v>
      </c>
      <c r="E18" s="624">
        <f t="shared" si="0"/>
        <v>0</v>
      </c>
    </row>
    <row r="19" spans="1:92" ht="18" customHeight="1" x14ac:dyDescent="0.3">
      <c r="A19" s="246"/>
      <c r="B19" s="247"/>
      <c r="C19" s="623">
        <v>0</v>
      </c>
      <c r="D19" s="623">
        <v>0</v>
      </c>
      <c r="E19" s="624">
        <f t="shared" si="0"/>
        <v>0</v>
      </c>
    </row>
    <row r="20" spans="1:92" ht="18" customHeight="1" x14ac:dyDescent="0.3">
      <c r="A20" s="246"/>
      <c r="B20" s="247"/>
      <c r="C20" s="623">
        <v>0</v>
      </c>
      <c r="D20" s="623">
        <v>0</v>
      </c>
      <c r="E20" s="624">
        <f t="shared" si="0"/>
        <v>0</v>
      </c>
    </row>
    <row r="21" spans="1:92" ht="18" customHeight="1" x14ac:dyDescent="0.3">
      <c r="A21" s="246"/>
      <c r="B21" s="247"/>
      <c r="C21" s="623">
        <v>0</v>
      </c>
      <c r="D21" s="623">
        <v>0</v>
      </c>
      <c r="E21" s="624">
        <f t="shared" si="0"/>
        <v>0</v>
      </c>
    </row>
    <row r="22" spans="1:92" ht="18" customHeight="1" x14ac:dyDescent="0.3">
      <c r="A22" s="246"/>
      <c r="B22" s="247"/>
      <c r="C22" s="623">
        <v>0</v>
      </c>
      <c r="D22" s="623">
        <v>0</v>
      </c>
      <c r="E22" s="624">
        <f t="shared" si="0"/>
        <v>0</v>
      </c>
    </row>
    <row r="23" spans="1:92" s="36" customFormat="1" ht="18" customHeight="1" x14ac:dyDescent="0.3">
      <c r="A23" s="246"/>
      <c r="B23" s="247"/>
      <c r="C23" s="623">
        <v>0</v>
      </c>
      <c r="D23" s="623">
        <v>0</v>
      </c>
      <c r="E23" s="624">
        <f t="shared" si="0"/>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row>
    <row r="24" spans="1:92" s="36" customFormat="1" ht="18" customHeight="1" x14ac:dyDescent="0.3">
      <c r="A24" s="246"/>
      <c r="B24" s="247"/>
      <c r="C24" s="623">
        <v>0</v>
      </c>
      <c r="D24" s="623">
        <v>0</v>
      </c>
      <c r="E24" s="624">
        <f t="shared" si="0"/>
        <v>0</v>
      </c>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row>
    <row r="25" spans="1:92" ht="18" customHeight="1" x14ac:dyDescent="0.3">
      <c r="A25" s="246"/>
      <c r="B25" s="247"/>
      <c r="C25" s="623">
        <v>0</v>
      </c>
      <c r="D25" s="623">
        <v>0</v>
      </c>
      <c r="E25" s="624">
        <f t="shared" si="0"/>
        <v>0</v>
      </c>
    </row>
    <row r="26" spans="1:92" ht="18" customHeight="1" x14ac:dyDescent="0.3">
      <c r="A26" s="246"/>
      <c r="B26" s="247"/>
      <c r="C26" s="623">
        <v>0</v>
      </c>
      <c r="D26" s="623">
        <v>0</v>
      </c>
      <c r="E26" s="624">
        <f t="shared" si="0"/>
        <v>0</v>
      </c>
    </row>
    <row r="27" spans="1:92" ht="18" customHeight="1" x14ac:dyDescent="0.3">
      <c r="A27" s="246"/>
      <c r="B27" s="247"/>
      <c r="C27" s="623">
        <v>0</v>
      </c>
      <c r="D27" s="623">
        <v>0</v>
      </c>
      <c r="E27" s="624">
        <f t="shared" si="0"/>
        <v>0</v>
      </c>
    </row>
    <row r="28" spans="1:92" ht="18" customHeight="1" x14ac:dyDescent="0.3">
      <c r="A28" s="246"/>
      <c r="B28" s="247"/>
      <c r="C28" s="623">
        <v>0</v>
      </c>
      <c r="D28" s="623">
        <v>0</v>
      </c>
      <c r="E28" s="624">
        <f t="shared" si="0"/>
        <v>0</v>
      </c>
    </row>
    <row r="29" spans="1:92" ht="18" customHeight="1" x14ac:dyDescent="0.3">
      <c r="A29" s="246"/>
      <c r="B29" s="247"/>
      <c r="C29" s="623">
        <v>0</v>
      </c>
      <c r="D29" s="623">
        <v>0</v>
      </c>
      <c r="E29" s="624">
        <f t="shared" si="0"/>
        <v>0</v>
      </c>
    </row>
    <row r="30" spans="1:92" ht="18" customHeight="1" x14ac:dyDescent="0.3">
      <c r="A30" s="246"/>
      <c r="B30" s="247"/>
      <c r="C30" s="623">
        <v>0</v>
      </c>
      <c r="D30" s="623">
        <v>0</v>
      </c>
      <c r="E30" s="624">
        <f t="shared" si="0"/>
        <v>0</v>
      </c>
    </row>
    <row r="31" spans="1:92" ht="18" customHeight="1" x14ac:dyDescent="0.3">
      <c r="A31" s="246"/>
      <c r="B31" s="247"/>
      <c r="C31" s="623">
        <v>0</v>
      </c>
      <c r="D31" s="623">
        <v>0</v>
      </c>
      <c r="E31" s="624">
        <f t="shared" si="0"/>
        <v>0</v>
      </c>
    </row>
    <row r="32" spans="1:92" ht="18" customHeight="1" x14ac:dyDescent="0.3">
      <c r="A32" s="246"/>
      <c r="B32" s="247"/>
      <c r="C32" s="623">
        <v>0</v>
      </c>
      <c r="D32" s="623">
        <v>0</v>
      </c>
      <c r="E32" s="624">
        <f t="shared" si="0"/>
        <v>0</v>
      </c>
    </row>
    <row r="33" spans="1:92" ht="18" customHeight="1" x14ac:dyDescent="0.3">
      <c r="A33" s="246"/>
      <c r="B33" s="247"/>
      <c r="C33" s="623">
        <v>0</v>
      </c>
      <c r="D33" s="623">
        <v>0</v>
      </c>
      <c r="E33" s="624">
        <f t="shared" si="0"/>
        <v>0</v>
      </c>
    </row>
    <row r="34" spans="1:92" ht="18" customHeight="1" x14ac:dyDescent="0.3">
      <c r="A34" s="246"/>
      <c r="B34" s="247"/>
      <c r="C34" s="623">
        <v>0</v>
      </c>
      <c r="D34" s="623">
        <v>0</v>
      </c>
      <c r="E34" s="624">
        <f t="shared" si="0"/>
        <v>0</v>
      </c>
    </row>
    <row r="35" spans="1:92" ht="18" customHeight="1" x14ac:dyDescent="0.3">
      <c r="A35" s="246"/>
      <c r="B35" s="247"/>
      <c r="C35" s="623">
        <v>0</v>
      </c>
      <c r="D35" s="623">
        <v>0</v>
      </c>
      <c r="E35" s="624">
        <f t="shared" si="0"/>
        <v>0</v>
      </c>
    </row>
    <row r="36" spans="1:92" ht="18" customHeight="1" x14ac:dyDescent="0.3">
      <c r="A36" s="246"/>
      <c r="B36" s="247"/>
      <c r="C36" s="623">
        <v>0</v>
      </c>
      <c r="D36" s="623">
        <v>0</v>
      </c>
      <c r="E36" s="624">
        <f t="shared" si="0"/>
        <v>0</v>
      </c>
    </row>
    <row r="37" spans="1:92" ht="18" customHeight="1" x14ac:dyDescent="0.3">
      <c r="A37" s="246"/>
      <c r="B37" s="247"/>
      <c r="C37" s="623">
        <v>0</v>
      </c>
      <c r="D37" s="623">
        <v>0</v>
      </c>
      <c r="E37" s="624">
        <f t="shared" si="0"/>
        <v>0</v>
      </c>
    </row>
    <row r="38" spans="1:92" ht="18" customHeight="1" x14ac:dyDescent="0.3">
      <c r="A38" s="246"/>
      <c r="B38" s="247"/>
      <c r="C38" s="623">
        <v>0</v>
      </c>
      <c r="D38" s="623">
        <v>0</v>
      </c>
      <c r="E38" s="624">
        <f t="shared" si="0"/>
        <v>0</v>
      </c>
    </row>
    <row r="39" spans="1:92" ht="18" customHeight="1" x14ac:dyDescent="0.3">
      <c r="A39" s="246"/>
      <c r="B39" s="247"/>
      <c r="C39" s="623">
        <v>0</v>
      </c>
      <c r="D39" s="623">
        <v>0</v>
      </c>
      <c r="E39" s="624">
        <f t="shared" ref="E39:E70" si="1">E38+C39-D39</f>
        <v>0</v>
      </c>
    </row>
    <row r="40" spans="1:92" s="63" customFormat="1" ht="18" customHeight="1" x14ac:dyDescent="0.3">
      <c r="A40" s="246"/>
      <c r="B40" s="247"/>
      <c r="C40" s="623">
        <v>0</v>
      </c>
      <c r="D40" s="623">
        <v>0</v>
      </c>
      <c r="E40" s="624">
        <f t="shared" si="1"/>
        <v>0</v>
      </c>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row>
    <row r="41" spans="1:92" ht="18" customHeight="1" x14ac:dyDescent="0.3">
      <c r="A41" s="246"/>
      <c r="B41" s="247"/>
      <c r="C41" s="623">
        <v>0</v>
      </c>
      <c r="D41" s="623">
        <v>0</v>
      </c>
      <c r="E41" s="624">
        <f t="shared" si="1"/>
        <v>0</v>
      </c>
    </row>
    <row r="42" spans="1:92" ht="18" customHeight="1" x14ac:dyDescent="0.3">
      <c r="A42" s="246"/>
      <c r="B42" s="247"/>
      <c r="C42" s="623">
        <v>0</v>
      </c>
      <c r="D42" s="623">
        <v>0</v>
      </c>
      <c r="E42" s="624">
        <f t="shared" si="1"/>
        <v>0</v>
      </c>
    </row>
    <row r="43" spans="1:92" ht="18" customHeight="1" x14ac:dyDescent="0.3">
      <c r="A43" s="246"/>
      <c r="B43" s="247"/>
      <c r="C43" s="623">
        <v>0</v>
      </c>
      <c r="D43" s="623">
        <v>0</v>
      </c>
      <c r="E43" s="624">
        <f t="shared" si="1"/>
        <v>0</v>
      </c>
    </row>
    <row r="44" spans="1:92" ht="18" customHeight="1" x14ac:dyDescent="0.3">
      <c r="A44" s="246"/>
      <c r="B44" s="247"/>
      <c r="C44" s="623">
        <v>0</v>
      </c>
      <c r="D44" s="623">
        <v>0</v>
      </c>
      <c r="E44" s="624">
        <f t="shared" si="1"/>
        <v>0</v>
      </c>
    </row>
    <row r="45" spans="1:92" ht="18" customHeight="1" x14ac:dyDescent="0.3">
      <c r="A45" s="246"/>
      <c r="B45" s="247"/>
      <c r="C45" s="623">
        <v>0</v>
      </c>
      <c r="D45" s="623">
        <v>0</v>
      </c>
      <c r="E45" s="624">
        <f t="shared" si="1"/>
        <v>0</v>
      </c>
    </row>
    <row r="46" spans="1:92" ht="18" customHeight="1" x14ac:dyDescent="0.3">
      <c r="A46" s="246"/>
      <c r="B46" s="247"/>
      <c r="C46" s="623">
        <v>0</v>
      </c>
      <c r="D46" s="623">
        <v>0</v>
      </c>
      <c r="E46" s="624">
        <f t="shared" si="1"/>
        <v>0</v>
      </c>
    </row>
    <row r="47" spans="1:92" ht="18" customHeight="1" x14ac:dyDescent="0.3">
      <c r="A47" s="246"/>
      <c r="B47" s="247"/>
      <c r="C47" s="623">
        <v>0</v>
      </c>
      <c r="D47" s="623">
        <v>0</v>
      </c>
      <c r="E47" s="624">
        <f t="shared" si="1"/>
        <v>0</v>
      </c>
    </row>
    <row r="48" spans="1:92" s="55" customFormat="1" ht="18" customHeight="1" x14ac:dyDescent="0.3">
      <c r="A48" s="246"/>
      <c r="B48" s="247"/>
      <c r="C48" s="623">
        <v>0</v>
      </c>
      <c r="D48" s="623">
        <v>0</v>
      </c>
      <c r="E48" s="624">
        <f t="shared" si="1"/>
        <v>0</v>
      </c>
    </row>
    <row r="49" spans="1:92" ht="18" customHeight="1" x14ac:dyDescent="0.3">
      <c r="A49" s="246"/>
      <c r="B49" s="247"/>
      <c r="C49" s="623">
        <v>0</v>
      </c>
      <c r="D49" s="623">
        <v>0</v>
      </c>
      <c r="E49" s="624">
        <f t="shared" si="1"/>
        <v>0</v>
      </c>
    </row>
    <row r="50" spans="1:92" ht="18" customHeight="1" x14ac:dyDescent="0.3">
      <c r="A50" s="246"/>
      <c r="B50" s="247"/>
      <c r="C50" s="623">
        <v>0</v>
      </c>
      <c r="D50" s="623">
        <v>0</v>
      </c>
      <c r="E50" s="624">
        <f t="shared" si="1"/>
        <v>0</v>
      </c>
    </row>
    <row r="51" spans="1:92" ht="18" customHeight="1" x14ac:dyDescent="0.3">
      <c r="A51" s="246"/>
      <c r="B51" s="247"/>
      <c r="C51" s="623">
        <v>0</v>
      </c>
      <c r="D51" s="623">
        <v>0</v>
      </c>
      <c r="E51" s="624">
        <f t="shared" si="1"/>
        <v>0</v>
      </c>
    </row>
    <row r="52" spans="1:92" s="63" customFormat="1" ht="18" customHeight="1" x14ac:dyDescent="0.3">
      <c r="A52" s="246"/>
      <c r="B52" s="247"/>
      <c r="C52" s="623">
        <v>0</v>
      </c>
      <c r="D52" s="623">
        <v>0</v>
      </c>
      <c r="E52" s="624">
        <f t="shared" si="1"/>
        <v>0</v>
      </c>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row>
    <row r="53" spans="1:92" ht="18" customHeight="1" x14ac:dyDescent="0.3">
      <c r="A53" s="246"/>
      <c r="B53" s="247"/>
      <c r="C53" s="623">
        <v>0</v>
      </c>
      <c r="D53" s="623">
        <v>0</v>
      </c>
      <c r="E53" s="624">
        <f t="shared" si="1"/>
        <v>0</v>
      </c>
    </row>
    <row r="54" spans="1:92" ht="18" customHeight="1" x14ac:dyDescent="0.3">
      <c r="A54" s="246"/>
      <c r="B54" s="247"/>
      <c r="C54" s="623">
        <v>0</v>
      </c>
      <c r="D54" s="623">
        <v>0</v>
      </c>
      <c r="E54" s="624">
        <f t="shared" si="1"/>
        <v>0</v>
      </c>
    </row>
    <row r="55" spans="1:92" ht="18" customHeight="1" x14ac:dyDescent="0.3">
      <c r="A55" s="246"/>
      <c r="B55" s="247"/>
      <c r="C55" s="623">
        <v>0</v>
      </c>
      <c r="D55" s="623">
        <v>0</v>
      </c>
      <c r="E55" s="624">
        <f t="shared" si="1"/>
        <v>0</v>
      </c>
    </row>
    <row r="56" spans="1:92" ht="18" customHeight="1" x14ac:dyDescent="0.3">
      <c r="A56" s="246"/>
      <c r="B56" s="247"/>
      <c r="C56" s="623">
        <v>0</v>
      </c>
      <c r="D56" s="623">
        <v>0</v>
      </c>
      <c r="E56" s="624">
        <f t="shared" si="1"/>
        <v>0</v>
      </c>
    </row>
    <row r="57" spans="1:92" ht="18" customHeight="1" x14ac:dyDescent="0.3">
      <c r="A57" s="246"/>
      <c r="B57" s="247"/>
      <c r="C57" s="623">
        <v>0</v>
      </c>
      <c r="D57" s="623">
        <v>0</v>
      </c>
      <c r="E57" s="624">
        <f t="shared" si="1"/>
        <v>0</v>
      </c>
    </row>
    <row r="58" spans="1:92" ht="18" customHeight="1" x14ac:dyDescent="0.3">
      <c r="A58" s="246"/>
      <c r="B58" s="247"/>
      <c r="C58" s="623">
        <v>0</v>
      </c>
      <c r="D58" s="623">
        <v>0</v>
      </c>
      <c r="E58" s="624">
        <f t="shared" si="1"/>
        <v>0</v>
      </c>
    </row>
    <row r="59" spans="1:92" ht="18" customHeight="1" x14ac:dyDescent="0.3">
      <c r="A59" s="246"/>
      <c r="B59" s="247"/>
      <c r="C59" s="623">
        <v>0</v>
      </c>
      <c r="D59" s="623">
        <v>0</v>
      </c>
      <c r="E59" s="624">
        <f t="shared" si="1"/>
        <v>0</v>
      </c>
    </row>
    <row r="60" spans="1:92" s="55" customFormat="1" ht="18" customHeight="1" x14ac:dyDescent="0.3">
      <c r="A60" s="246"/>
      <c r="B60" s="247"/>
      <c r="C60" s="623">
        <v>0</v>
      </c>
      <c r="D60" s="623">
        <v>0</v>
      </c>
      <c r="E60" s="624">
        <f t="shared" si="1"/>
        <v>0</v>
      </c>
    </row>
    <row r="61" spans="1:92" ht="18" customHeight="1" x14ac:dyDescent="0.3">
      <c r="A61" s="246"/>
      <c r="B61" s="247"/>
      <c r="C61" s="623">
        <v>0</v>
      </c>
      <c r="D61" s="623">
        <v>0</v>
      </c>
      <c r="E61" s="624">
        <f t="shared" si="1"/>
        <v>0</v>
      </c>
    </row>
    <row r="62" spans="1:92" ht="18" customHeight="1" x14ac:dyDescent="0.3">
      <c r="A62" s="246"/>
      <c r="B62" s="247"/>
      <c r="C62" s="623">
        <v>0</v>
      </c>
      <c r="D62" s="623">
        <v>0</v>
      </c>
      <c r="E62" s="624">
        <f t="shared" si="1"/>
        <v>0</v>
      </c>
    </row>
    <row r="63" spans="1:92" ht="18" customHeight="1" x14ac:dyDescent="0.3">
      <c r="A63" s="246"/>
      <c r="B63" s="247"/>
      <c r="C63" s="623">
        <v>0</v>
      </c>
      <c r="D63" s="623">
        <v>0</v>
      </c>
      <c r="E63" s="624">
        <f t="shared" si="1"/>
        <v>0</v>
      </c>
    </row>
    <row r="64" spans="1:92" s="63" customFormat="1" ht="18" customHeight="1" x14ac:dyDescent="0.3">
      <c r="A64" s="246"/>
      <c r="B64" s="247"/>
      <c r="C64" s="623">
        <v>0</v>
      </c>
      <c r="D64" s="623">
        <v>0</v>
      </c>
      <c r="E64" s="624">
        <f t="shared" si="1"/>
        <v>0</v>
      </c>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row>
    <row r="65" spans="1:92" ht="18" customHeight="1" x14ac:dyDescent="0.3">
      <c r="A65" s="246"/>
      <c r="B65" s="247"/>
      <c r="C65" s="623">
        <v>0</v>
      </c>
      <c r="D65" s="623">
        <v>0</v>
      </c>
      <c r="E65" s="624">
        <f t="shared" si="1"/>
        <v>0</v>
      </c>
    </row>
    <row r="66" spans="1:92" ht="18" customHeight="1" x14ac:dyDescent="0.3">
      <c r="A66" s="246"/>
      <c r="B66" s="247"/>
      <c r="C66" s="623">
        <v>0</v>
      </c>
      <c r="D66" s="623">
        <v>0</v>
      </c>
      <c r="E66" s="624">
        <f t="shared" si="1"/>
        <v>0</v>
      </c>
    </row>
    <row r="67" spans="1:92" ht="18" customHeight="1" x14ac:dyDescent="0.3">
      <c r="A67" s="246"/>
      <c r="B67" s="247"/>
      <c r="C67" s="623">
        <v>0</v>
      </c>
      <c r="D67" s="623">
        <v>0</v>
      </c>
      <c r="E67" s="624">
        <f t="shared" si="1"/>
        <v>0</v>
      </c>
    </row>
    <row r="68" spans="1:92" ht="18" customHeight="1" x14ac:dyDescent="0.3">
      <c r="A68" s="246"/>
      <c r="B68" s="247"/>
      <c r="C68" s="623">
        <v>0</v>
      </c>
      <c r="D68" s="623">
        <v>0</v>
      </c>
      <c r="E68" s="624">
        <f t="shared" si="1"/>
        <v>0</v>
      </c>
    </row>
    <row r="69" spans="1:92" ht="18" customHeight="1" x14ac:dyDescent="0.3">
      <c r="A69" s="246"/>
      <c r="B69" s="247"/>
      <c r="C69" s="623">
        <v>0</v>
      </c>
      <c r="D69" s="623">
        <v>0</v>
      </c>
      <c r="E69" s="624">
        <f t="shared" si="1"/>
        <v>0</v>
      </c>
    </row>
    <row r="70" spans="1:92" ht="18" customHeight="1" x14ac:dyDescent="0.3">
      <c r="A70" s="246"/>
      <c r="B70" s="247"/>
      <c r="C70" s="623">
        <v>0</v>
      </c>
      <c r="D70" s="623">
        <v>0</v>
      </c>
      <c r="E70" s="624">
        <f t="shared" si="1"/>
        <v>0</v>
      </c>
    </row>
    <row r="71" spans="1:92" ht="18" customHeight="1" x14ac:dyDescent="0.3">
      <c r="A71" s="246"/>
      <c r="B71" s="247"/>
      <c r="C71" s="623">
        <v>0</v>
      </c>
      <c r="D71" s="623">
        <v>0</v>
      </c>
      <c r="E71" s="624">
        <f t="shared" ref="E71:E89" si="2">E70+C71-D71</f>
        <v>0</v>
      </c>
    </row>
    <row r="72" spans="1:92" s="55" customFormat="1" ht="18" customHeight="1" x14ac:dyDescent="0.3">
      <c r="A72" s="246"/>
      <c r="B72" s="247"/>
      <c r="C72" s="623">
        <v>0</v>
      </c>
      <c r="D72" s="623">
        <v>0</v>
      </c>
      <c r="E72" s="624">
        <f t="shared" si="2"/>
        <v>0</v>
      </c>
    </row>
    <row r="73" spans="1:92" ht="18" customHeight="1" x14ac:dyDescent="0.3">
      <c r="A73" s="246"/>
      <c r="B73" s="247"/>
      <c r="C73" s="623">
        <v>0</v>
      </c>
      <c r="D73" s="623">
        <v>0</v>
      </c>
      <c r="E73" s="624">
        <f t="shared" si="2"/>
        <v>0</v>
      </c>
    </row>
    <row r="74" spans="1:92" ht="18" customHeight="1" x14ac:dyDescent="0.3">
      <c r="A74" s="246"/>
      <c r="B74" s="247"/>
      <c r="C74" s="623">
        <v>0</v>
      </c>
      <c r="D74" s="623">
        <v>0</v>
      </c>
      <c r="E74" s="624">
        <f t="shared" si="2"/>
        <v>0</v>
      </c>
    </row>
    <row r="75" spans="1:92" ht="18" customHeight="1" x14ac:dyDescent="0.3">
      <c r="A75" s="246"/>
      <c r="B75" s="247"/>
      <c r="C75" s="623">
        <v>0</v>
      </c>
      <c r="D75" s="623">
        <v>0</v>
      </c>
      <c r="E75" s="624">
        <f t="shared" si="2"/>
        <v>0</v>
      </c>
    </row>
    <row r="76" spans="1:92" s="63" customFormat="1" ht="18" customHeight="1" x14ac:dyDescent="0.3">
      <c r="A76" s="246"/>
      <c r="B76" s="247"/>
      <c r="C76" s="623">
        <v>0</v>
      </c>
      <c r="D76" s="623">
        <v>0</v>
      </c>
      <c r="E76" s="624">
        <f t="shared" si="2"/>
        <v>0</v>
      </c>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row>
    <row r="77" spans="1:92" ht="18" customHeight="1" x14ac:dyDescent="0.3">
      <c r="A77" s="246"/>
      <c r="B77" s="247"/>
      <c r="C77" s="623">
        <v>0</v>
      </c>
      <c r="D77" s="623">
        <v>0</v>
      </c>
      <c r="E77" s="624">
        <f t="shared" si="2"/>
        <v>0</v>
      </c>
    </row>
    <row r="78" spans="1:92" ht="18" customHeight="1" x14ac:dyDescent="0.3">
      <c r="A78" s="246"/>
      <c r="B78" s="247"/>
      <c r="C78" s="623">
        <v>0</v>
      </c>
      <c r="D78" s="623">
        <v>0</v>
      </c>
      <c r="E78" s="624">
        <f t="shared" si="2"/>
        <v>0</v>
      </c>
    </row>
    <row r="79" spans="1:92" ht="18" customHeight="1" x14ac:dyDescent="0.3">
      <c r="A79" s="246"/>
      <c r="B79" s="247"/>
      <c r="C79" s="623">
        <v>0</v>
      </c>
      <c r="D79" s="623">
        <v>0</v>
      </c>
      <c r="E79" s="624">
        <f t="shared" si="2"/>
        <v>0</v>
      </c>
    </row>
    <row r="80" spans="1:92" ht="18" customHeight="1" x14ac:dyDescent="0.3">
      <c r="A80" s="246"/>
      <c r="B80" s="247"/>
      <c r="C80" s="623">
        <v>0</v>
      </c>
      <c r="D80" s="623">
        <v>0</v>
      </c>
      <c r="E80" s="624">
        <f t="shared" si="2"/>
        <v>0</v>
      </c>
    </row>
    <row r="81" spans="1:92" s="63" customFormat="1" ht="18" customHeight="1" x14ac:dyDescent="0.3">
      <c r="A81" s="246"/>
      <c r="B81" s="247"/>
      <c r="C81" s="623">
        <v>0</v>
      </c>
      <c r="D81" s="623">
        <v>0</v>
      </c>
      <c r="E81" s="624">
        <f t="shared" si="2"/>
        <v>0</v>
      </c>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row>
    <row r="82" spans="1:92" ht="18" customHeight="1" x14ac:dyDescent="0.3">
      <c r="A82" s="246"/>
      <c r="B82" s="247"/>
      <c r="C82" s="623">
        <v>0</v>
      </c>
      <c r="D82" s="623">
        <v>0</v>
      </c>
      <c r="E82" s="624">
        <f t="shared" si="2"/>
        <v>0</v>
      </c>
    </row>
    <row r="83" spans="1:92" ht="18" customHeight="1" x14ac:dyDescent="0.3">
      <c r="A83" s="246"/>
      <c r="B83" s="247"/>
      <c r="C83" s="623">
        <v>0</v>
      </c>
      <c r="D83" s="623">
        <v>0</v>
      </c>
      <c r="E83" s="624">
        <f t="shared" si="2"/>
        <v>0</v>
      </c>
    </row>
    <row r="84" spans="1:92" ht="18" customHeight="1" x14ac:dyDescent="0.3">
      <c r="A84" s="246"/>
      <c r="B84" s="247"/>
      <c r="C84" s="623">
        <v>0</v>
      </c>
      <c r="D84" s="623">
        <v>0</v>
      </c>
      <c r="E84" s="624">
        <f t="shared" si="2"/>
        <v>0</v>
      </c>
    </row>
    <row r="85" spans="1:92" ht="18" customHeight="1" x14ac:dyDescent="0.3">
      <c r="A85" s="246"/>
      <c r="B85" s="247"/>
      <c r="C85" s="623">
        <v>0</v>
      </c>
      <c r="D85" s="623">
        <v>0</v>
      </c>
      <c r="E85" s="624">
        <f t="shared" si="2"/>
        <v>0</v>
      </c>
    </row>
    <row r="86" spans="1:92" ht="18" customHeight="1" x14ac:dyDescent="0.3">
      <c r="A86" s="246"/>
      <c r="B86" s="247"/>
      <c r="C86" s="623">
        <v>0</v>
      </c>
      <c r="D86" s="623">
        <v>0</v>
      </c>
      <c r="E86" s="624">
        <f t="shared" si="2"/>
        <v>0</v>
      </c>
    </row>
    <row r="87" spans="1:92" ht="18" customHeight="1" x14ac:dyDescent="0.3">
      <c r="A87" s="246"/>
      <c r="B87" s="247"/>
      <c r="C87" s="623">
        <v>0</v>
      </c>
      <c r="D87" s="623">
        <v>0</v>
      </c>
      <c r="E87" s="624">
        <f t="shared" si="2"/>
        <v>0</v>
      </c>
    </row>
    <row r="88" spans="1:92" ht="18" customHeight="1" x14ac:dyDescent="0.3">
      <c r="A88" s="246"/>
      <c r="B88" s="247"/>
      <c r="C88" s="623">
        <v>0</v>
      </c>
      <c r="D88" s="623">
        <v>0</v>
      </c>
      <c r="E88" s="624">
        <f t="shared" si="2"/>
        <v>0</v>
      </c>
    </row>
    <row r="89" spans="1:92" s="55" customFormat="1" ht="18" customHeight="1" x14ac:dyDescent="0.3">
      <c r="A89" s="246"/>
      <c r="B89" s="247"/>
      <c r="C89" s="623">
        <v>0</v>
      </c>
      <c r="D89" s="623">
        <v>0</v>
      </c>
      <c r="E89" s="624">
        <f t="shared" si="2"/>
        <v>0</v>
      </c>
    </row>
    <row r="90" spans="1:92" s="55" customFormat="1" ht="15.6" x14ac:dyDescent="0.3">
      <c r="A90" s="64"/>
      <c r="B90" s="57"/>
      <c r="C90" s="43"/>
      <c r="D90" s="43"/>
      <c r="E90" s="43"/>
    </row>
    <row r="91" spans="1:92" s="55" customFormat="1" ht="15.6" x14ac:dyDescent="0.3">
      <c r="A91" s="64"/>
      <c r="B91" s="57"/>
      <c r="C91" s="43"/>
      <c r="D91" s="43"/>
      <c r="E91" s="43"/>
    </row>
    <row r="92" spans="1:92" s="45" customFormat="1" ht="15.6" x14ac:dyDescent="0.3">
      <c r="A92" s="65"/>
      <c r="B92" s="66"/>
      <c r="C92" s="21"/>
      <c r="D92" s="21"/>
      <c r="E92" s="21"/>
    </row>
    <row r="93" spans="1:92" s="55" customFormat="1" ht="15.6" x14ac:dyDescent="0.3">
      <c r="A93" s="64"/>
      <c r="B93" s="57"/>
      <c r="C93" s="43"/>
      <c r="D93" s="43"/>
      <c r="E93" s="43"/>
    </row>
    <row r="94" spans="1:92" s="35" customFormat="1" ht="14.4" customHeight="1" x14ac:dyDescent="0.25">
      <c r="A94" s="67"/>
      <c r="B94" s="57"/>
      <c r="C94" s="43"/>
      <c r="D94" s="43"/>
      <c r="E94" s="43"/>
    </row>
    <row r="95" spans="1:92" ht="15.6" x14ac:dyDescent="0.3">
      <c r="A95" s="64"/>
      <c r="B95" s="57"/>
      <c r="C95" s="43"/>
      <c r="D95" s="43"/>
    </row>
    <row r="96" spans="1:92" ht="15.6" x14ac:dyDescent="0.3">
      <c r="A96" s="64"/>
      <c r="B96" s="57"/>
      <c r="C96" s="43"/>
      <c r="D96" s="43"/>
    </row>
    <row r="97" spans="1:5" s="35" customFormat="1" ht="14.4" customHeight="1" x14ac:dyDescent="0.25">
      <c r="A97" s="67"/>
      <c r="B97" s="57"/>
      <c r="C97" s="43"/>
      <c r="D97" s="43"/>
      <c r="E97" s="43"/>
    </row>
    <row r="98" spans="1:5" ht="15.6" x14ac:dyDescent="0.3">
      <c r="A98" s="64"/>
      <c r="B98" s="57"/>
      <c r="C98" s="43"/>
      <c r="D98" s="43"/>
    </row>
    <row r="99" spans="1:5" ht="15.6" x14ac:dyDescent="0.3">
      <c r="A99" s="64"/>
      <c r="B99" s="57"/>
      <c r="C99" s="43"/>
      <c r="D99" s="43"/>
    </row>
    <row r="100" spans="1:5" ht="15.6" x14ac:dyDescent="0.3">
      <c r="A100" s="64"/>
      <c r="B100" s="57"/>
      <c r="C100" s="43"/>
      <c r="D100" s="43"/>
    </row>
    <row r="101" spans="1:5" ht="15.6" x14ac:dyDescent="0.3">
      <c r="A101" s="64"/>
      <c r="B101" s="57"/>
      <c r="C101" s="43"/>
      <c r="D101" s="43"/>
    </row>
    <row r="102" spans="1:5" s="45" customFormat="1" ht="15.6" x14ac:dyDescent="0.3">
      <c r="A102" s="65"/>
      <c r="B102" s="66"/>
      <c r="C102" s="21"/>
      <c r="D102" s="21"/>
      <c r="E102" s="21"/>
    </row>
    <row r="103" spans="1:5" s="35" customFormat="1" ht="14.4" customHeight="1" x14ac:dyDescent="0.25">
      <c r="A103" s="67"/>
      <c r="B103" s="57"/>
      <c r="C103" s="43"/>
      <c r="D103" s="43"/>
      <c r="E103" s="43"/>
    </row>
    <row r="104" spans="1:5" ht="15.6" x14ac:dyDescent="0.3">
      <c r="A104" s="64"/>
      <c r="B104" s="57"/>
      <c r="C104" s="43"/>
      <c r="D104" s="43"/>
    </row>
    <row r="105" spans="1:5" s="35" customFormat="1" ht="14.4" customHeight="1" x14ac:dyDescent="0.25">
      <c r="A105" s="67"/>
      <c r="B105" s="57"/>
      <c r="C105" s="43"/>
      <c r="D105" s="43"/>
      <c r="E105" s="43"/>
    </row>
    <row r="106" spans="1:5" ht="15.6" x14ac:dyDescent="0.3">
      <c r="A106" s="64"/>
      <c r="B106" s="57"/>
      <c r="C106" s="43"/>
      <c r="D106" s="43"/>
    </row>
    <row r="107" spans="1:5" ht="15.6" x14ac:dyDescent="0.3">
      <c r="A107" s="64"/>
      <c r="B107" s="57"/>
      <c r="C107" s="43"/>
      <c r="D107" s="43"/>
    </row>
    <row r="108" spans="1:5" ht="15.6" x14ac:dyDescent="0.3">
      <c r="A108" s="64"/>
      <c r="B108" s="57"/>
      <c r="C108" s="43"/>
      <c r="D108" s="43"/>
    </row>
    <row r="109" spans="1:5" s="45" customFormat="1" ht="15.6" x14ac:dyDescent="0.3">
      <c r="A109" s="65"/>
      <c r="B109" s="66"/>
      <c r="C109" s="21"/>
      <c r="D109" s="21"/>
      <c r="E109" s="21"/>
    </row>
    <row r="110" spans="1:5" ht="15.6" x14ac:dyDescent="0.3">
      <c r="A110" s="64"/>
      <c r="B110" s="57"/>
      <c r="C110" s="43"/>
      <c r="D110" s="43"/>
    </row>
    <row r="111" spans="1:5" s="35" customFormat="1" ht="14.4" customHeight="1" x14ac:dyDescent="0.25">
      <c r="A111" s="67"/>
      <c r="B111" s="57"/>
      <c r="C111" s="43"/>
      <c r="D111" s="43"/>
      <c r="E111" s="43"/>
    </row>
    <row r="112" spans="1:5" ht="15.6" x14ac:dyDescent="0.3">
      <c r="A112" s="64"/>
      <c r="B112" s="57"/>
      <c r="C112" s="43"/>
      <c r="D112" s="43"/>
    </row>
    <row r="113" spans="1:5" ht="15.6" x14ac:dyDescent="0.3">
      <c r="A113" s="64"/>
      <c r="B113" s="57"/>
      <c r="C113" s="43"/>
      <c r="D113" s="43"/>
    </row>
    <row r="114" spans="1:5" s="35" customFormat="1" ht="14.4" customHeight="1" x14ac:dyDescent="0.25">
      <c r="A114" s="67"/>
      <c r="B114" s="57"/>
      <c r="C114" s="43"/>
      <c r="D114" s="43"/>
      <c r="E114" s="43"/>
    </row>
    <row r="115" spans="1:5" ht="15.6" x14ac:dyDescent="0.3">
      <c r="A115" s="64"/>
      <c r="B115" s="57"/>
      <c r="C115" s="43"/>
      <c r="D115" s="43"/>
    </row>
    <row r="116" spans="1:5" ht="15.6" x14ac:dyDescent="0.3">
      <c r="A116" s="64"/>
      <c r="B116" s="57"/>
      <c r="C116" s="43"/>
      <c r="D116" s="43"/>
    </row>
    <row r="117" spans="1:5" ht="15.6" x14ac:dyDescent="0.3">
      <c r="A117" s="64"/>
      <c r="B117" s="57"/>
      <c r="C117" s="43"/>
      <c r="D117" s="43"/>
    </row>
    <row r="118" spans="1:5" s="48" customFormat="1" ht="17.399999999999999" x14ac:dyDescent="0.3">
      <c r="A118" s="68"/>
      <c r="B118" s="66"/>
      <c r="C118" s="21"/>
      <c r="D118" s="21"/>
      <c r="E118" s="69"/>
    </row>
    <row r="119" spans="1:5" ht="15.6" x14ac:dyDescent="0.3">
      <c r="A119" s="64"/>
      <c r="B119" s="57"/>
      <c r="C119" s="43"/>
      <c r="D119" s="43"/>
    </row>
    <row r="120" spans="1:5" s="48" customFormat="1" ht="17.399999999999999" x14ac:dyDescent="0.3">
      <c r="A120" s="68"/>
      <c r="B120" s="66"/>
      <c r="C120" s="69"/>
      <c r="D120" s="69"/>
      <c r="E120" s="21"/>
    </row>
    <row r="121" spans="1:5" s="48" customFormat="1" ht="15.6" customHeight="1" x14ac:dyDescent="0.3">
      <c r="A121" s="68"/>
      <c r="B121" s="66"/>
      <c r="C121" s="69"/>
      <c r="D121" s="69"/>
      <c r="E121" s="21"/>
    </row>
    <row r="122" spans="1:5" s="48" customFormat="1" ht="17.399999999999999" x14ac:dyDescent="0.3">
      <c r="A122" s="68"/>
      <c r="B122" s="66"/>
      <c r="C122" s="69"/>
      <c r="D122" s="69"/>
      <c r="E122" s="21"/>
    </row>
    <row r="123" spans="1:5" ht="12.6" customHeight="1" x14ac:dyDescent="0.25">
      <c r="A123" s="70"/>
      <c r="B123" s="57"/>
      <c r="C123" s="43"/>
      <c r="D123" s="43"/>
    </row>
    <row r="124" spans="1:5" s="24" customFormat="1" ht="17.399999999999999" x14ac:dyDescent="0.3">
      <c r="A124" s="71"/>
      <c r="B124" s="66"/>
      <c r="C124" s="44"/>
      <c r="D124" s="44"/>
      <c r="E124" s="69"/>
    </row>
    <row r="125" spans="1:5" ht="12.6" customHeight="1" x14ac:dyDescent="0.25">
      <c r="A125" s="70"/>
      <c r="B125" s="57"/>
      <c r="C125" s="43"/>
      <c r="D125" s="43"/>
    </row>
    <row r="126" spans="1:5" s="24" customFormat="1" ht="17.399999999999999" x14ac:dyDescent="0.3">
      <c r="A126" s="71"/>
      <c r="B126" s="66"/>
      <c r="C126" s="44"/>
      <c r="D126" s="44"/>
      <c r="E126" s="69"/>
    </row>
    <row r="127" spans="1:5" ht="12.6" customHeight="1" x14ac:dyDescent="0.25">
      <c r="A127" s="70"/>
      <c r="B127" s="57"/>
      <c r="C127" s="43"/>
      <c r="D127" s="43"/>
    </row>
    <row r="128" spans="1:5" ht="17.399999999999999" x14ac:dyDescent="0.3">
      <c r="A128" s="71"/>
      <c r="B128" s="56"/>
      <c r="C128" s="21"/>
      <c r="D128" s="21"/>
      <c r="E128" s="69"/>
    </row>
    <row r="129" spans="1:5" ht="12.6" customHeight="1" x14ac:dyDescent="0.25">
      <c r="A129" s="70"/>
      <c r="B129" s="57"/>
      <c r="C129" s="43"/>
      <c r="D129" s="43"/>
    </row>
    <row r="130" spans="1:5" ht="15.6" x14ac:dyDescent="0.3">
      <c r="A130" s="64"/>
      <c r="B130" s="57"/>
      <c r="C130" s="43"/>
      <c r="D130" s="43"/>
    </row>
    <row r="131" spans="1:5" ht="15.6" x14ac:dyDescent="0.3">
      <c r="A131" s="64"/>
      <c r="B131" s="57"/>
      <c r="C131" s="43"/>
      <c r="D131" s="43"/>
    </row>
    <row r="132" spans="1:5" ht="15.6" x14ac:dyDescent="0.3">
      <c r="A132" s="64"/>
      <c r="B132" s="57"/>
      <c r="C132" s="43"/>
      <c r="D132" s="43"/>
    </row>
    <row r="133" spans="1:5" s="45" customFormat="1" ht="15.6" x14ac:dyDescent="0.3">
      <c r="A133" s="65"/>
      <c r="B133" s="56"/>
      <c r="C133" s="21"/>
      <c r="D133" s="21"/>
      <c r="E133" s="21"/>
    </row>
    <row r="134" spans="1:5" x14ac:dyDescent="0.25">
      <c r="A134" s="70"/>
      <c r="B134" s="57"/>
      <c r="C134" s="43"/>
      <c r="D134" s="43"/>
    </row>
    <row r="135" spans="1:5" x14ac:dyDescent="0.25">
      <c r="A135" s="70"/>
      <c r="B135" s="57"/>
      <c r="C135" s="43"/>
      <c r="D135" s="43"/>
    </row>
    <row r="136" spans="1:5" x14ac:dyDescent="0.25">
      <c r="A136" s="70"/>
      <c r="B136" s="57"/>
      <c r="C136" s="43"/>
      <c r="D136" s="43"/>
    </row>
    <row r="137" spans="1:5" x14ac:dyDescent="0.25">
      <c r="A137" s="70"/>
      <c r="B137" s="57"/>
      <c r="C137" s="43"/>
      <c r="D137" s="43"/>
    </row>
    <row r="138" spans="1:5" x14ac:dyDescent="0.25">
      <c r="A138" s="70"/>
      <c r="B138" s="57"/>
      <c r="C138" s="43"/>
      <c r="D138" s="43"/>
    </row>
    <row r="139" spans="1:5" x14ac:dyDescent="0.25">
      <c r="A139" s="70"/>
      <c r="B139" s="57"/>
      <c r="C139" s="43"/>
      <c r="D139" s="43"/>
    </row>
    <row r="140" spans="1:5" x14ac:dyDescent="0.25">
      <c r="A140" s="70"/>
      <c r="B140" s="57"/>
      <c r="C140" s="43"/>
      <c r="D140" s="43"/>
    </row>
    <row r="141" spans="1:5" x14ac:dyDescent="0.25">
      <c r="A141" s="70"/>
      <c r="B141" s="57"/>
      <c r="C141" s="43"/>
      <c r="D141" s="43"/>
    </row>
    <row r="142" spans="1:5" x14ac:dyDescent="0.25">
      <c r="A142" s="70"/>
      <c r="B142" s="57"/>
      <c r="C142" s="43"/>
      <c r="D142" s="43"/>
    </row>
    <row r="143" spans="1:5" x14ac:dyDescent="0.25">
      <c r="A143" s="70"/>
      <c r="B143" s="57"/>
      <c r="C143" s="43"/>
      <c r="D143" s="43"/>
    </row>
    <row r="144" spans="1:5" x14ac:dyDescent="0.25">
      <c r="A144" s="70"/>
      <c r="B144" s="57"/>
      <c r="C144" s="43"/>
      <c r="D144" s="43"/>
    </row>
    <row r="145" spans="1:4" x14ac:dyDescent="0.25">
      <c r="A145" s="70"/>
      <c r="B145" s="57"/>
      <c r="C145" s="43"/>
      <c r="D145" s="43"/>
    </row>
    <row r="146" spans="1:4" x14ac:dyDescent="0.25">
      <c r="A146" s="70"/>
      <c r="B146" s="57"/>
      <c r="C146" s="43"/>
      <c r="D146" s="43"/>
    </row>
    <row r="147" spans="1:4" x14ac:dyDescent="0.25">
      <c r="A147" s="70"/>
      <c r="B147" s="57"/>
      <c r="C147" s="43"/>
      <c r="D147" s="43"/>
    </row>
    <row r="148" spans="1:4" x14ac:dyDescent="0.25">
      <c r="A148" s="70"/>
      <c r="B148" s="57"/>
      <c r="C148" s="43"/>
      <c r="D148" s="43"/>
    </row>
    <row r="149" spans="1:4" x14ac:dyDescent="0.25">
      <c r="A149" s="70"/>
      <c r="B149" s="57"/>
      <c r="C149" s="43"/>
      <c r="D149" s="43"/>
    </row>
    <row r="150" spans="1:4" x14ac:dyDescent="0.25">
      <c r="A150" s="70"/>
      <c r="B150" s="57"/>
      <c r="C150" s="43"/>
      <c r="D150" s="43"/>
    </row>
    <row r="151" spans="1:4" x14ac:dyDescent="0.25">
      <c r="A151" s="70"/>
      <c r="B151" s="57"/>
      <c r="C151" s="43"/>
      <c r="D151" s="43"/>
    </row>
    <row r="152" spans="1:4" x14ac:dyDescent="0.25">
      <c r="A152" s="70"/>
      <c r="B152" s="57"/>
      <c r="C152" s="43"/>
      <c r="D152" s="43"/>
    </row>
    <row r="153" spans="1:4" x14ac:dyDescent="0.25">
      <c r="A153" s="70"/>
      <c r="B153" s="57"/>
      <c r="C153" s="43"/>
      <c r="D153" s="43"/>
    </row>
    <row r="154" spans="1:4" x14ac:dyDescent="0.25">
      <c r="A154" s="70"/>
      <c r="B154" s="57"/>
      <c r="C154" s="43"/>
      <c r="D154" s="43"/>
    </row>
    <row r="155" spans="1:4" x14ac:dyDescent="0.25">
      <c r="A155" s="70"/>
      <c r="B155" s="57"/>
      <c r="C155" s="43"/>
      <c r="D155" s="43"/>
    </row>
    <row r="156" spans="1:4" x14ac:dyDescent="0.25">
      <c r="A156" s="70"/>
      <c r="B156" s="57"/>
      <c r="C156" s="43"/>
      <c r="D156" s="43"/>
    </row>
    <row r="157" spans="1:4" x14ac:dyDescent="0.25">
      <c r="A157" s="70"/>
      <c r="B157" s="57"/>
      <c r="C157" s="43"/>
      <c r="D157" s="43"/>
    </row>
    <row r="158" spans="1:4" x14ac:dyDescent="0.25">
      <c r="A158" s="70"/>
      <c r="B158" s="57"/>
      <c r="C158" s="43"/>
      <c r="D158" s="43"/>
    </row>
    <row r="159" spans="1:4" x14ac:dyDescent="0.25">
      <c r="A159" s="70"/>
      <c r="B159" s="57"/>
      <c r="C159" s="43"/>
      <c r="D159" s="43"/>
    </row>
    <row r="160" spans="1:4" x14ac:dyDescent="0.25">
      <c r="A160" s="70"/>
      <c r="B160" s="57"/>
      <c r="C160" s="43"/>
      <c r="D160" s="43"/>
    </row>
    <row r="161" spans="1:4" x14ac:dyDescent="0.25">
      <c r="A161" s="70"/>
      <c r="B161" s="57"/>
      <c r="C161" s="43"/>
      <c r="D161" s="43"/>
    </row>
    <row r="162" spans="1:4" x14ac:dyDescent="0.25">
      <c r="A162" s="70"/>
      <c r="B162" s="57"/>
      <c r="C162" s="43"/>
      <c r="D162" s="43"/>
    </row>
    <row r="163" spans="1:4" x14ac:dyDescent="0.25">
      <c r="A163" s="70"/>
      <c r="B163" s="57"/>
      <c r="C163" s="43"/>
      <c r="D163" s="43"/>
    </row>
    <row r="164" spans="1:4" x14ac:dyDescent="0.25">
      <c r="A164" s="70"/>
      <c r="B164" s="57"/>
      <c r="C164" s="43"/>
      <c r="D164" s="43"/>
    </row>
    <row r="165" spans="1:4" x14ac:dyDescent="0.25">
      <c r="A165" s="70"/>
      <c r="B165" s="57"/>
      <c r="C165" s="43"/>
      <c r="D165" s="43"/>
    </row>
    <row r="166" spans="1:4" x14ac:dyDescent="0.25">
      <c r="A166" s="70"/>
      <c r="B166" s="57"/>
      <c r="C166" s="43"/>
      <c r="D166" s="43"/>
    </row>
    <row r="167" spans="1:4" x14ac:dyDescent="0.25">
      <c r="A167" s="70"/>
      <c r="B167" s="57"/>
      <c r="C167" s="43"/>
      <c r="D167" s="43"/>
    </row>
    <row r="168" spans="1:4" x14ac:dyDescent="0.25">
      <c r="A168" s="70"/>
      <c r="B168" s="57"/>
      <c r="C168" s="43"/>
      <c r="D168" s="43"/>
    </row>
    <row r="169" spans="1:4" x14ac:dyDescent="0.25">
      <c r="A169" s="70"/>
      <c r="B169" s="57"/>
      <c r="C169" s="43"/>
      <c r="D169" s="43"/>
    </row>
    <row r="170" spans="1:4" x14ac:dyDescent="0.25">
      <c r="A170" s="70"/>
      <c r="B170" s="57"/>
      <c r="C170" s="43"/>
      <c r="D170" s="43"/>
    </row>
    <row r="171" spans="1:4" x14ac:dyDescent="0.25">
      <c r="A171" s="70"/>
      <c r="B171" s="57"/>
      <c r="C171" s="43"/>
      <c r="D171" s="43"/>
    </row>
    <row r="172" spans="1:4" x14ac:dyDescent="0.25">
      <c r="A172" s="70"/>
      <c r="B172" s="57"/>
      <c r="C172" s="43"/>
      <c r="D172" s="43"/>
    </row>
    <row r="173" spans="1:4" x14ac:dyDescent="0.25">
      <c r="A173" s="70"/>
      <c r="B173" s="57"/>
      <c r="C173" s="43"/>
      <c r="D173" s="43"/>
    </row>
    <row r="174" spans="1:4" x14ac:dyDescent="0.25">
      <c r="A174" s="70"/>
      <c r="B174" s="57"/>
      <c r="C174" s="43"/>
      <c r="D174" s="43"/>
    </row>
    <row r="175" spans="1:4" x14ac:dyDescent="0.25">
      <c r="A175" s="70"/>
      <c r="B175" s="57"/>
      <c r="C175" s="43"/>
      <c r="D175" s="43"/>
    </row>
    <row r="176" spans="1:4" x14ac:dyDescent="0.25">
      <c r="A176" s="70"/>
      <c r="B176" s="57"/>
      <c r="C176" s="43"/>
      <c r="D176" s="43"/>
    </row>
    <row r="177" spans="1:4" x14ac:dyDescent="0.25">
      <c r="A177" s="70"/>
      <c r="B177" s="57"/>
      <c r="C177" s="43"/>
      <c r="D177" s="43"/>
    </row>
    <row r="178" spans="1:4" x14ac:dyDescent="0.25">
      <c r="A178" s="70"/>
      <c r="B178" s="57"/>
      <c r="C178" s="43"/>
      <c r="D178" s="43"/>
    </row>
    <row r="179" spans="1:4" x14ac:dyDescent="0.25">
      <c r="A179" s="70"/>
      <c r="B179" s="57"/>
      <c r="C179" s="43"/>
      <c r="D179" s="43"/>
    </row>
    <row r="180" spans="1:4" x14ac:dyDescent="0.25">
      <c r="A180" s="70"/>
      <c r="B180" s="57"/>
      <c r="C180" s="43"/>
      <c r="D180" s="43"/>
    </row>
    <row r="181" spans="1:4" x14ac:dyDescent="0.25">
      <c r="A181" s="70"/>
      <c r="B181" s="57"/>
      <c r="C181" s="43"/>
      <c r="D181" s="43"/>
    </row>
    <row r="182" spans="1:4" x14ac:dyDescent="0.25">
      <c r="A182" s="70"/>
      <c r="B182" s="57"/>
      <c r="C182" s="43"/>
      <c r="D182" s="43"/>
    </row>
    <row r="183" spans="1:4" x14ac:dyDescent="0.25">
      <c r="A183" s="70"/>
      <c r="B183" s="57"/>
      <c r="C183" s="43"/>
      <c r="D183" s="43"/>
    </row>
    <row r="184" spans="1:4" x14ac:dyDescent="0.25">
      <c r="A184" s="70"/>
      <c r="B184" s="57"/>
      <c r="C184" s="43"/>
      <c r="D184" s="43"/>
    </row>
    <row r="185" spans="1:4" x14ac:dyDescent="0.25">
      <c r="A185" s="70"/>
      <c r="B185" s="57"/>
      <c r="C185" s="43"/>
      <c r="D185" s="43"/>
    </row>
    <row r="186" spans="1:4" x14ac:dyDescent="0.25">
      <c r="A186" s="70"/>
      <c r="B186" s="57"/>
      <c r="C186" s="43"/>
      <c r="D186" s="43"/>
    </row>
    <row r="187" spans="1:4" x14ac:dyDescent="0.25">
      <c r="A187" s="70"/>
      <c r="B187" s="57"/>
      <c r="C187" s="43"/>
      <c r="D187" s="43"/>
    </row>
    <row r="188" spans="1:4" x14ac:dyDescent="0.25">
      <c r="A188" s="70"/>
      <c r="B188" s="57"/>
      <c r="C188" s="43"/>
      <c r="D188" s="43"/>
    </row>
    <row r="189" spans="1:4" x14ac:dyDescent="0.25">
      <c r="A189" s="70"/>
      <c r="B189" s="57"/>
      <c r="C189" s="43"/>
      <c r="D189" s="43"/>
    </row>
    <row r="190" spans="1:4" x14ac:dyDescent="0.25">
      <c r="A190" s="70"/>
      <c r="B190" s="57"/>
      <c r="C190" s="43"/>
      <c r="D190" s="43"/>
    </row>
    <row r="191" spans="1:4" x14ac:dyDescent="0.25">
      <c r="A191" s="70"/>
      <c r="B191" s="57"/>
      <c r="C191" s="43"/>
      <c r="D191" s="43"/>
    </row>
    <row r="192" spans="1:4" x14ac:dyDescent="0.25">
      <c r="A192" s="70"/>
      <c r="B192" s="57"/>
      <c r="C192" s="43"/>
      <c r="D192" s="43"/>
    </row>
    <row r="193" spans="1:4" x14ac:dyDescent="0.25">
      <c r="A193" s="70"/>
      <c r="B193" s="57"/>
      <c r="C193" s="43"/>
      <c r="D193" s="43"/>
    </row>
    <row r="194" spans="1:4" x14ac:dyDescent="0.25">
      <c r="A194" s="70"/>
      <c r="B194" s="57"/>
      <c r="C194" s="43"/>
      <c r="D194" s="43"/>
    </row>
    <row r="195" spans="1:4" x14ac:dyDescent="0.25">
      <c r="A195" s="70"/>
      <c r="B195" s="57"/>
      <c r="C195" s="43"/>
      <c r="D195" s="43"/>
    </row>
    <row r="196" spans="1:4" x14ac:dyDescent="0.25">
      <c r="A196" s="70"/>
      <c r="B196" s="57"/>
      <c r="C196" s="43"/>
      <c r="D196" s="43"/>
    </row>
    <row r="197" spans="1:4" x14ac:dyDescent="0.25">
      <c r="A197" s="70"/>
      <c r="B197" s="57"/>
      <c r="C197" s="43"/>
      <c r="D197" s="43"/>
    </row>
    <row r="198" spans="1:4" x14ac:dyDescent="0.25">
      <c r="A198" s="70"/>
      <c r="B198" s="57"/>
      <c r="C198" s="43"/>
      <c r="D198" s="43"/>
    </row>
    <row r="199" spans="1:4" x14ac:dyDescent="0.25">
      <c r="A199" s="70"/>
      <c r="B199" s="57"/>
      <c r="C199" s="43"/>
      <c r="D199" s="43"/>
    </row>
    <row r="200" spans="1:4" x14ac:dyDescent="0.25">
      <c r="A200" s="70"/>
      <c r="B200" s="57"/>
      <c r="C200" s="43"/>
      <c r="D200" s="43"/>
    </row>
    <row r="201" spans="1:4" x14ac:dyDescent="0.25">
      <c r="A201" s="70"/>
      <c r="B201" s="57"/>
      <c r="C201" s="43"/>
      <c r="D201" s="43"/>
    </row>
    <row r="202" spans="1:4" x14ac:dyDescent="0.25">
      <c r="A202" s="70"/>
      <c r="B202" s="57"/>
      <c r="C202" s="43"/>
      <c r="D202" s="43"/>
    </row>
    <row r="203" spans="1:4" x14ac:dyDescent="0.25">
      <c r="A203" s="70"/>
      <c r="B203" s="57"/>
      <c r="C203" s="43"/>
      <c r="D203" s="43"/>
    </row>
    <row r="204" spans="1:4" x14ac:dyDescent="0.25">
      <c r="A204" s="70"/>
      <c r="B204" s="57"/>
      <c r="C204" s="43"/>
      <c r="D204" s="43"/>
    </row>
    <row r="205" spans="1:4" x14ac:dyDescent="0.25">
      <c r="A205" s="70"/>
      <c r="B205" s="57"/>
      <c r="C205" s="43"/>
      <c r="D205" s="43"/>
    </row>
    <row r="206" spans="1:4" x14ac:dyDescent="0.25">
      <c r="A206" s="70"/>
      <c r="B206" s="57"/>
      <c r="C206" s="43"/>
      <c r="D206" s="43"/>
    </row>
    <row r="207" spans="1:4" x14ac:dyDescent="0.25">
      <c r="A207" s="70"/>
      <c r="B207" s="57"/>
      <c r="C207" s="43"/>
      <c r="D207" s="43"/>
    </row>
    <row r="208" spans="1:4" x14ac:dyDescent="0.25">
      <c r="A208" s="70"/>
      <c r="B208" s="57"/>
      <c r="C208" s="43"/>
      <c r="D208" s="43"/>
    </row>
    <row r="209" spans="1:4" x14ac:dyDescent="0.25">
      <c r="A209" s="70"/>
      <c r="B209" s="57"/>
      <c r="C209" s="43"/>
      <c r="D209" s="43"/>
    </row>
    <row r="210" spans="1:4" x14ac:dyDescent="0.25">
      <c r="A210" s="70"/>
      <c r="B210" s="57"/>
      <c r="C210" s="43"/>
      <c r="D210" s="43"/>
    </row>
    <row r="211" spans="1:4" x14ac:dyDescent="0.25">
      <c r="A211" s="70"/>
      <c r="B211" s="57"/>
      <c r="C211" s="43"/>
      <c r="D211" s="43"/>
    </row>
    <row r="212" spans="1:4" x14ac:dyDescent="0.25">
      <c r="A212" s="70"/>
      <c r="B212" s="57"/>
      <c r="C212" s="43"/>
      <c r="D212" s="43"/>
    </row>
    <row r="213" spans="1:4" x14ac:dyDescent="0.25">
      <c r="A213" s="70"/>
      <c r="B213" s="57"/>
      <c r="C213" s="43"/>
      <c r="D213" s="43"/>
    </row>
    <row r="214" spans="1:4" x14ac:dyDescent="0.25">
      <c r="A214" s="70"/>
      <c r="B214" s="57"/>
      <c r="C214" s="43"/>
      <c r="D214" s="43"/>
    </row>
    <row r="215" spans="1:4" x14ac:dyDescent="0.25">
      <c r="A215" s="70"/>
      <c r="B215" s="57"/>
      <c r="C215" s="43"/>
      <c r="D215" s="43"/>
    </row>
    <row r="216" spans="1:4" x14ac:dyDescent="0.25">
      <c r="A216" s="70"/>
      <c r="B216" s="57"/>
      <c r="C216" s="43"/>
      <c r="D216" s="43"/>
    </row>
    <row r="217" spans="1:4" x14ac:dyDescent="0.25">
      <c r="A217" s="70"/>
      <c r="B217" s="57"/>
      <c r="C217" s="43"/>
      <c r="D217" s="43"/>
    </row>
    <row r="218" spans="1:4" x14ac:dyDescent="0.25">
      <c r="A218" s="70"/>
      <c r="B218" s="57"/>
      <c r="C218" s="43"/>
      <c r="D218" s="43"/>
    </row>
    <row r="219" spans="1:4" x14ac:dyDescent="0.25">
      <c r="A219" s="70"/>
      <c r="B219" s="57"/>
      <c r="C219" s="43"/>
      <c r="D219" s="43"/>
    </row>
    <row r="220" spans="1:4" x14ac:dyDescent="0.25">
      <c r="A220" s="70"/>
      <c r="B220" s="57"/>
      <c r="C220" s="43"/>
      <c r="D220" s="43"/>
    </row>
    <row r="221" spans="1:4" x14ac:dyDescent="0.25">
      <c r="A221" s="70"/>
      <c r="B221" s="57"/>
      <c r="C221" s="43"/>
      <c r="D221" s="43"/>
    </row>
    <row r="222" spans="1:4" x14ac:dyDescent="0.25">
      <c r="A222" s="70"/>
      <c r="B222" s="57"/>
      <c r="C222" s="43"/>
      <c r="D222" s="43"/>
    </row>
    <row r="223" spans="1:4" x14ac:dyDescent="0.25">
      <c r="A223" s="70"/>
      <c r="B223" s="57"/>
      <c r="C223" s="43"/>
      <c r="D223" s="43"/>
    </row>
    <row r="224" spans="1:4" x14ac:dyDescent="0.25">
      <c r="A224" s="70"/>
      <c r="B224" s="57"/>
      <c r="C224" s="43"/>
      <c r="D224" s="43"/>
    </row>
    <row r="225" spans="1:4" x14ac:dyDescent="0.25">
      <c r="A225" s="70"/>
      <c r="B225" s="57"/>
      <c r="C225" s="43"/>
      <c r="D225" s="43"/>
    </row>
    <row r="226" spans="1:4" x14ac:dyDescent="0.25">
      <c r="A226" s="70"/>
      <c r="B226" s="57"/>
      <c r="C226" s="43"/>
      <c r="D226" s="43"/>
    </row>
    <row r="227" spans="1:4" x14ac:dyDescent="0.25">
      <c r="A227" s="70"/>
      <c r="B227" s="57"/>
      <c r="C227" s="43"/>
      <c r="D227" s="43"/>
    </row>
    <row r="228" spans="1:4" x14ac:dyDescent="0.25">
      <c r="A228" s="70"/>
      <c r="B228" s="57"/>
      <c r="C228" s="43"/>
      <c r="D228" s="43"/>
    </row>
    <row r="229" spans="1:4" x14ac:dyDescent="0.25">
      <c r="A229" s="70"/>
      <c r="B229" s="57"/>
      <c r="C229" s="43"/>
      <c r="D229" s="43"/>
    </row>
    <row r="230" spans="1:4" x14ac:dyDescent="0.25">
      <c r="A230" s="70"/>
      <c r="B230" s="57"/>
      <c r="C230" s="43"/>
      <c r="D230" s="43"/>
    </row>
    <row r="231" spans="1:4" x14ac:dyDescent="0.25">
      <c r="A231" s="70"/>
      <c r="B231" s="57"/>
      <c r="C231" s="43"/>
      <c r="D231" s="43"/>
    </row>
    <row r="232" spans="1:4" x14ac:dyDescent="0.25">
      <c r="A232" s="70"/>
      <c r="B232" s="57"/>
      <c r="C232" s="43"/>
      <c r="D232" s="43"/>
    </row>
    <row r="233" spans="1:4" x14ac:dyDescent="0.25">
      <c r="A233" s="70"/>
      <c r="B233" s="57"/>
      <c r="C233" s="43"/>
      <c r="D233" s="43"/>
    </row>
    <row r="234" spans="1:4" x14ac:dyDescent="0.25">
      <c r="A234" s="70"/>
      <c r="B234" s="57"/>
      <c r="C234" s="43"/>
      <c r="D234" s="43"/>
    </row>
    <row r="235" spans="1:4" x14ac:dyDescent="0.25">
      <c r="A235" s="70"/>
      <c r="B235" s="57"/>
      <c r="C235" s="43"/>
      <c r="D235" s="43"/>
    </row>
    <row r="236" spans="1:4" x14ac:dyDescent="0.25">
      <c r="A236" s="70"/>
      <c r="B236" s="57"/>
      <c r="C236" s="43"/>
      <c r="D236" s="43"/>
    </row>
    <row r="237" spans="1:4" x14ac:dyDescent="0.25">
      <c r="A237" s="70"/>
      <c r="B237" s="57"/>
      <c r="C237" s="43"/>
      <c r="D237" s="43"/>
    </row>
    <row r="238" spans="1:4" x14ac:dyDescent="0.25">
      <c r="A238" s="70"/>
      <c r="B238" s="57"/>
      <c r="C238" s="43"/>
      <c r="D238" s="43"/>
    </row>
    <row r="239" spans="1:4" x14ac:dyDescent="0.25">
      <c r="A239" s="70"/>
      <c r="B239" s="57"/>
      <c r="C239" s="43"/>
      <c r="D239" s="43"/>
    </row>
    <row r="240" spans="1:4" x14ac:dyDescent="0.25">
      <c r="A240" s="70"/>
      <c r="B240" s="57"/>
      <c r="C240" s="43"/>
      <c r="D240" s="43"/>
    </row>
    <row r="241" spans="1:4" x14ac:dyDescent="0.25">
      <c r="A241" s="70"/>
      <c r="B241" s="57"/>
      <c r="C241" s="43"/>
      <c r="D241" s="43"/>
    </row>
    <row r="242" spans="1:4" x14ac:dyDescent="0.25">
      <c r="A242" s="70"/>
      <c r="B242" s="57"/>
      <c r="C242" s="43"/>
      <c r="D242" s="43"/>
    </row>
    <row r="243" spans="1:4" x14ac:dyDescent="0.25">
      <c r="A243" s="70"/>
      <c r="B243" s="57"/>
      <c r="C243" s="43"/>
      <c r="D243" s="43"/>
    </row>
    <row r="244" spans="1:4" x14ac:dyDescent="0.25">
      <c r="A244" s="70"/>
      <c r="B244" s="57"/>
      <c r="C244" s="43"/>
      <c r="D244" s="43"/>
    </row>
    <row r="245" spans="1:4" x14ac:dyDescent="0.25">
      <c r="A245" s="70"/>
      <c r="B245" s="57"/>
      <c r="C245" s="43"/>
      <c r="D245" s="43"/>
    </row>
    <row r="246" spans="1:4" x14ac:dyDescent="0.25">
      <c r="A246" s="70"/>
      <c r="B246" s="57"/>
      <c r="C246" s="43"/>
      <c r="D246" s="43"/>
    </row>
    <row r="247" spans="1:4" x14ac:dyDescent="0.25">
      <c r="A247" s="70"/>
      <c r="B247" s="57"/>
      <c r="C247" s="43"/>
      <c r="D247" s="43"/>
    </row>
    <row r="248" spans="1:4" x14ac:dyDescent="0.25">
      <c r="A248" s="70"/>
      <c r="B248" s="57"/>
      <c r="C248" s="43"/>
      <c r="D248" s="43"/>
    </row>
    <row r="249" spans="1:4" x14ac:dyDescent="0.25">
      <c r="A249" s="70"/>
      <c r="B249" s="57"/>
      <c r="C249" s="43"/>
      <c r="D249" s="43"/>
    </row>
    <row r="250" spans="1:4" x14ac:dyDescent="0.25">
      <c r="A250" s="70"/>
      <c r="B250" s="57"/>
      <c r="C250" s="43"/>
      <c r="D250" s="43"/>
    </row>
    <row r="251" spans="1:4" x14ac:dyDescent="0.25">
      <c r="A251" s="70"/>
      <c r="B251" s="57"/>
      <c r="C251" s="43"/>
      <c r="D251" s="43"/>
    </row>
    <row r="252" spans="1:4" x14ac:dyDescent="0.25">
      <c r="A252" s="70"/>
      <c r="B252" s="57"/>
      <c r="C252" s="43"/>
      <c r="D252" s="43"/>
    </row>
    <row r="253" spans="1:4" x14ac:dyDescent="0.25">
      <c r="A253" s="70"/>
      <c r="B253" s="57"/>
      <c r="C253" s="43"/>
      <c r="D253" s="43"/>
    </row>
    <row r="254" spans="1:4" x14ac:dyDescent="0.25">
      <c r="A254" s="70"/>
      <c r="B254" s="57"/>
      <c r="C254" s="43"/>
      <c r="D254" s="43"/>
    </row>
    <row r="255" spans="1:4" x14ac:dyDescent="0.25">
      <c r="A255" s="70"/>
      <c r="B255" s="57"/>
      <c r="C255" s="43"/>
      <c r="D255" s="43"/>
    </row>
    <row r="256" spans="1:4" x14ac:dyDescent="0.25">
      <c r="A256" s="70"/>
      <c r="B256" s="57"/>
      <c r="C256" s="43"/>
      <c r="D256" s="43"/>
    </row>
    <row r="257" spans="1:4" x14ac:dyDescent="0.25">
      <c r="A257" s="70"/>
      <c r="B257" s="57"/>
      <c r="C257" s="43"/>
      <c r="D257" s="43"/>
    </row>
    <row r="258" spans="1:4" x14ac:dyDescent="0.25">
      <c r="A258" s="70"/>
      <c r="B258" s="57"/>
      <c r="C258" s="43"/>
      <c r="D258" s="43"/>
    </row>
    <row r="259" spans="1:4" x14ac:dyDescent="0.25">
      <c r="A259" s="70"/>
      <c r="B259" s="57"/>
      <c r="C259" s="43"/>
      <c r="D259" s="43"/>
    </row>
    <row r="260" spans="1:4" x14ac:dyDescent="0.25">
      <c r="A260" s="70"/>
      <c r="B260" s="57"/>
      <c r="C260" s="43"/>
      <c r="D260" s="43"/>
    </row>
    <row r="261" spans="1:4" x14ac:dyDescent="0.25">
      <c r="A261" s="70"/>
      <c r="B261" s="57"/>
      <c r="C261" s="43"/>
      <c r="D261" s="43"/>
    </row>
    <row r="262" spans="1:4" x14ac:dyDescent="0.25">
      <c r="A262" s="70"/>
      <c r="B262" s="57"/>
      <c r="C262" s="43"/>
      <c r="D262" s="43"/>
    </row>
    <row r="263" spans="1:4" x14ac:dyDescent="0.25">
      <c r="A263" s="70"/>
      <c r="B263" s="57"/>
      <c r="C263" s="43"/>
      <c r="D263" s="43"/>
    </row>
    <row r="264" spans="1:4" x14ac:dyDescent="0.25">
      <c r="A264" s="70"/>
      <c r="B264" s="57"/>
      <c r="C264" s="43"/>
      <c r="D264" s="43"/>
    </row>
    <row r="265" spans="1:4" x14ac:dyDescent="0.25">
      <c r="A265" s="70"/>
      <c r="B265" s="57"/>
      <c r="C265" s="43"/>
      <c r="D265" s="43"/>
    </row>
    <row r="266" spans="1:4" x14ac:dyDescent="0.25">
      <c r="A266" s="70"/>
      <c r="B266" s="57"/>
      <c r="C266" s="43"/>
      <c r="D266" s="43"/>
    </row>
    <row r="267" spans="1:4" x14ac:dyDescent="0.25">
      <c r="A267" s="70"/>
      <c r="B267" s="57"/>
      <c r="C267" s="43"/>
      <c r="D267" s="43"/>
    </row>
    <row r="268" spans="1:4" x14ac:dyDescent="0.25">
      <c r="A268" s="70"/>
      <c r="B268" s="57"/>
      <c r="C268" s="43"/>
      <c r="D268" s="43"/>
    </row>
    <row r="269" spans="1:4" x14ac:dyDescent="0.25">
      <c r="A269" s="70"/>
      <c r="B269" s="57"/>
      <c r="C269" s="43"/>
      <c r="D269" s="43"/>
    </row>
    <row r="270" spans="1:4" x14ac:dyDescent="0.25">
      <c r="A270" s="70"/>
      <c r="B270" s="57"/>
      <c r="C270" s="43"/>
      <c r="D270" s="43"/>
    </row>
    <row r="271" spans="1:4" x14ac:dyDescent="0.25">
      <c r="A271" s="70"/>
      <c r="B271" s="57"/>
      <c r="C271" s="43"/>
      <c r="D271" s="43"/>
    </row>
    <row r="272" spans="1:4" x14ac:dyDescent="0.25">
      <c r="A272" s="70"/>
      <c r="B272" s="57"/>
      <c r="C272" s="43"/>
      <c r="D272" s="43"/>
    </row>
    <row r="273" spans="1:4" x14ac:dyDescent="0.25">
      <c r="A273" s="70"/>
      <c r="B273" s="57"/>
      <c r="C273" s="43"/>
      <c r="D273" s="43"/>
    </row>
    <row r="274" spans="1:4" x14ac:dyDescent="0.25">
      <c r="A274" s="70"/>
      <c r="B274" s="57"/>
      <c r="C274" s="43"/>
      <c r="D274" s="43"/>
    </row>
    <row r="275" spans="1:4" x14ac:dyDescent="0.25">
      <c r="A275" s="70"/>
      <c r="B275" s="57"/>
      <c r="C275" s="43"/>
      <c r="D275" s="43"/>
    </row>
    <row r="276" spans="1:4" x14ac:dyDescent="0.25">
      <c r="A276" s="70"/>
      <c r="B276" s="57"/>
      <c r="C276" s="43"/>
      <c r="D276" s="43"/>
    </row>
    <row r="277" spans="1:4" x14ac:dyDescent="0.25">
      <c r="A277" s="70"/>
      <c r="B277" s="57"/>
      <c r="C277" s="43"/>
      <c r="D277" s="43"/>
    </row>
    <row r="278" spans="1:4" x14ac:dyDescent="0.25">
      <c r="A278" s="70"/>
      <c r="B278" s="57"/>
      <c r="C278" s="43"/>
      <c r="D278" s="43"/>
    </row>
    <row r="279" spans="1:4" x14ac:dyDescent="0.25">
      <c r="A279" s="70"/>
      <c r="B279" s="57"/>
      <c r="C279" s="43"/>
      <c r="D279" s="43"/>
    </row>
    <row r="280" spans="1:4" x14ac:dyDescent="0.25">
      <c r="A280" s="70"/>
      <c r="B280" s="57"/>
      <c r="C280" s="43"/>
      <c r="D280" s="43"/>
    </row>
    <row r="281" spans="1:4" x14ac:dyDescent="0.25">
      <c r="A281" s="70"/>
      <c r="B281" s="57"/>
      <c r="C281" s="43"/>
      <c r="D281" s="43"/>
    </row>
    <row r="282" spans="1:4" x14ac:dyDescent="0.25">
      <c r="A282" s="70"/>
      <c r="B282" s="57"/>
      <c r="C282" s="43"/>
      <c r="D282" s="43"/>
    </row>
    <row r="283" spans="1:4" x14ac:dyDescent="0.25">
      <c r="A283" s="70"/>
      <c r="B283" s="57"/>
      <c r="C283" s="43"/>
      <c r="D283" s="43"/>
    </row>
    <row r="284" spans="1:4" x14ac:dyDescent="0.25">
      <c r="A284" s="70"/>
      <c r="B284" s="57"/>
      <c r="C284" s="43"/>
      <c r="D284" s="43"/>
    </row>
    <row r="285" spans="1:4" x14ac:dyDescent="0.25">
      <c r="A285" s="70"/>
      <c r="B285" s="57"/>
      <c r="C285" s="43"/>
      <c r="D285" s="43"/>
    </row>
    <row r="286" spans="1:4" x14ac:dyDescent="0.25">
      <c r="A286" s="70"/>
      <c r="B286" s="57"/>
      <c r="C286" s="43"/>
      <c r="D286" s="43"/>
    </row>
    <row r="287" spans="1:4" x14ac:dyDescent="0.25">
      <c r="A287" s="70"/>
      <c r="B287" s="57"/>
      <c r="C287" s="43"/>
      <c r="D287" s="43"/>
    </row>
    <row r="288" spans="1:4" x14ac:dyDescent="0.25">
      <c r="A288" s="70"/>
      <c r="B288" s="57"/>
      <c r="C288" s="43"/>
      <c r="D288" s="43"/>
    </row>
    <row r="289" spans="1:4" x14ac:dyDescent="0.25">
      <c r="A289" s="70"/>
      <c r="B289" s="57"/>
      <c r="C289" s="43"/>
      <c r="D289" s="43"/>
    </row>
    <row r="290" spans="1:4" x14ac:dyDescent="0.25">
      <c r="A290" s="70"/>
      <c r="B290" s="57"/>
      <c r="C290" s="43"/>
      <c r="D290" s="43"/>
    </row>
    <row r="291" spans="1:4" x14ac:dyDescent="0.25">
      <c r="A291" s="70"/>
      <c r="B291" s="57"/>
      <c r="C291" s="43"/>
      <c r="D291" s="43"/>
    </row>
    <row r="292" spans="1:4" x14ac:dyDescent="0.25">
      <c r="A292" s="70"/>
      <c r="B292" s="57"/>
      <c r="C292" s="43"/>
      <c r="D292" s="43"/>
    </row>
    <row r="293" spans="1:4" x14ac:dyDescent="0.25">
      <c r="A293" s="70"/>
      <c r="B293" s="57"/>
      <c r="C293" s="43"/>
      <c r="D293" s="43"/>
    </row>
    <row r="294" spans="1:4" x14ac:dyDescent="0.25">
      <c r="A294" s="70"/>
      <c r="B294" s="57"/>
      <c r="C294" s="43"/>
      <c r="D294" s="43"/>
    </row>
    <row r="295" spans="1:4" x14ac:dyDescent="0.25">
      <c r="A295" s="70"/>
      <c r="B295" s="57"/>
      <c r="C295" s="43"/>
      <c r="D295" s="43"/>
    </row>
    <row r="296" spans="1:4" x14ac:dyDescent="0.25">
      <c r="A296" s="70"/>
      <c r="B296" s="57"/>
      <c r="C296" s="43"/>
      <c r="D296" s="43"/>
    </row>
    <row r="297" spans="1:4" x14ac:dyDescent="0.25">
      <c r="A297" s="70"/>
      <c r="B297" s="57"/>
      <c r="C297" s="43"/>
      <c r="D297" s="43"/>
    </row>
    <row r="298" spans="1:4" x14ac:dyDescent="0.25">
      <c r="A298" s="70"/>
      <c r="B298" s="57"/>
      <c r="C298" s="43"/>
      <c r="D298" s="43"/>
    </row>
    <row r="299" spans="1:4" x14ac:dyDescent="0.25">
      <c r="A299" s="70"/>
      <c r="B299" s="57"/>
      <c r="C299" s="43"/>
      <c r="D299" s="43"/>
    </row>
    <row r="300" spans="1:4" x14ac:dyDescent="0.25">
      <c r="A300" s="70"/>
      <c r="B300" s="57"/>
      <c r="C300" s="43"/>
      <c r="D300" s="43"/>
    </row>
    <row r="301" spans="1:4" x14ac:dyDescent="0.25">
      <c r="A301" s="70"/>
      <c r="B301" s="57"/>
      <c r="C301" s="43"/>
      <c r="D301" s="43"/>
    </row>
    <row r="302" spans="1:4" x14ac:dyDescent="0.25">
      <c r="A302" s="70"/>
      <c r="B302" s="57"/>
      <c r="C302" s="43"/>
      <c r="D302" s="43"/>
    </row>
    <row r="303" spans="1:4" x14ac:dyDescent="0.25">
      <c r="A303" s="70"/>
      <c r="B303" s="57"/>
      <c r="C303" s="43"/>
      <c r="D303" s="43"/>
    </row>
    <row r="304" spans="1:4" x14ac:dyDescent="0.25">
      <c r="A304" s="70"/>
      <c r="B304" s="57"/>
      <c r="C304" s="43"/>
      <c r="D304" s="43"/>
    </row>
    <row r="305" spans="1:4" x14ac:dyDescent="0.25">
      <c r="A305" s="70"/>
      <c r="B305" s="57"/>
      <c r="C305" s="43"/>
      <c r="D305" s="43"/>
    </row>
    <row r="306" spans="1:4" x14ac:dyDescent="0.25">
      <c r="A306" s="70"/>
      <c r="B306" s="57"/>
      <c r="C306" s="43"/>
      <c r="D306" s="43"/>
    </row>
    <row r="307" spans="1:4" x14ac:dyDescent="0.25">
      <c r="A307" s="70"/>
      <c r="B307" s="57"/>
      <c r="C307" s="43"/>
      <c r="D307" s="43"/>
    </row>
    <row r="308" spans="1:4" x14ac:dyDescent="0.25">
      <c r="A308" s="70"/>
      <c r="B308" s="57"/>
      <c r="C308" s="43"/>
      <c r="D308" s="43"/>
    </row>
    <row r="309" spans="1:4" x14ac:dyDescent="0.25">
      <c r="A309" s="70"/>
      <c r="B309" s="57"/>
      <c r="C309" s="43"/>
      <c r="D309" s="43"/>
    </row>
    <row r="310" spans="1:4" x14ac:dyDescent="0.25">
      <c r="A310" s="70"/>
      <c r="B310" s="57"/>
      <c r="C310" s="43"/>
      <c r="D310" s="43"/>
    </row>
    <row r="311" spans="1:4" x14ac:dyDescent="0.25">
      <c r="A311" s="70"/>
      <c r="B311" s="57"/>
      <c r="C311" s="43"/>
      <c r="D311" s="43"/>
    </row>
    <row r="312" spans="1:4" x14ac:dyDescent="0.25">
      <c r="A312" s="70"/>
      <c r="B312" s="57"/>
      <c r="C312" s="43"/>
      <c r="D312" s="43"/>
    </row>
    <row r="313" spans="1:4" x14ac:dyDescent="0.25">
      <c r="A313" s="70"/>
      <c r="B313" s="57"/>
      <c r="C313" s="43"/>
      <c r="D313" s="43"/>
    </row>
    <row r="314" spans="1:4" x14ac:dyDescent="0.25">
      <c r="A314" s="70"/>
      <c r="B314" s="57"/>
      <c r="C314" s="43"/>
      <c r="D314" s="43"/>
    </row>
    <row r="315" spans="1:4" x14ac:dyDescent="0.25">
      <c r="A315" s="70"/>
      <c r="B315" s="57"/>
      <c r="C315" s="43"/>
      <c r="D315" s="43"/>
    </row>
    <row r="316" spans="1:4" x14ac:dyDescent="0.25">
      <c r="A316" s="70"/>
      <c r="B316" s="57"/>
      <c r="C316" s="43"/>
      <c r="D316" s="43"/>
    </row>
    <row r="317" spans="1:4" x14ac:dyDescent="0.25">
      <c r="A317" s="70"/>
      <c r="B317" s="57"/>
      <c r="C317" s="43"/>
      <c r="D317" s="43"/>
    </row>
    <row r="318" spans="1:4" x14ac:dyDescent="0.25">
      <c r="A318" s="70"/>
      <c r="B318" s="57"/>
      <c r="C318" s="43"/>
      <c r="D318" s="43"/>
    </row>
    <row r="319" spans="1:4" x14ac:dyDescent="0.25">
      <c r="A319" s="70"/>
      <c r="B319" s="57"/>
      <c r="C319" s="43"/>
      <c r="D319" s="43"/>
    </row>
    <row r="320" spans="1:4" x14ac:dyDescent="0.25">
      <c r="A320" s="70"/>
      <c r="B320" s="57"/>
      <c r="C320" s="43"/>
      <c r="D320" s="43"/>
    </row>
    <row r="321" spans="1:4" x14ac:dyDescent="0.25">
      <c r="A321" s="70"/>
      <c r="B321" s="57"/>
      <c r="C321" s="43"/>
      <c r="D321" s="43"/>
    </row>
    <row r="322" spans="1:4" x14ac:dyDescent="0.25">
      <c r="A322" s="70"/>
      <c r="B322" s="57"/>
      <c r="C322" s="43"/>
      <c r="D322" s="43"/>
    </row>
    <row r="323" spans="1:4" x14ac:dyDescent="0.25">
      <c r="A323" s="70"/>
      <c r="B323" s="57"/>
      <c r="C323" s="43"/>
      <c r="D323" s="43"/>
    </row>
    <row r="324" spans="1:4" x14ac:dyDescent="0.25">
      <c r="A324" s="70"/>
      <c r="B324" s="57"/>
      <c r="C324" s="43"/>
      <c r="D324" s="43"/>
    </row>
    <row r="325" spans="1:4" x14ac:dyDescent="0.25">
      <c r="A325" s="70"/>
      <c r="B325" s="57"/>
      <c r="C325" s="43"/>
      <c r="D325" s="43"/>
    </row>
    <row r="326" spans="1:4" x14ac:dyDescent="0.25">
      <c r="A326" s="70"/>
      <c r="B326" s="57"/>
      <c r="C326" s="43"/>
      <c r="D326" s="43"/>
    </row>
    <row r="327" spans="1:4" x14ac:dyDescent="0.25">
      <c r="A327" s="70"/>
      <c r="B327" s="57"/>
      <c r="C327" s="43"/>
      <c r="D327" s="43"/>
    </row>
    <row r="328" spans="1:4" x14ac:dyDescent="0.25">
      <c r="A328" s="70"/>
      <c r="B328" s="57"/>
      <c r="C328" s="43"/>
      <c r="D328" s="43"/>
    </row>
    <row r="329" spans="1:4" x14ac:dyDescent="0.25">
      <c r="A329" s="70"/>
      <c r="B329" s="57"/>
      <c r="C329" s="43"/>
      <c r="D329" s="43"/>
    </row>
    <row r="330" spans="1:4" x14ac:dyDescent="0.25">
      <c r="A330" s="70"/>
      <c r="B330" s="57"/>
      <c r="C330" s="43"/>
      <c r="D330" s="43"/>
    </row>
    <row r="331" spans="1:4" x14ac:dyDescent="0.25">
      <c r="A331" s="70"/>
      <c r="B331" s="57"/>
      <c r="C331" s="43"/>
      <c r="D331" s="43"/>
    </row>
    <row r="332" spans="1:4" x14ac:dyDescent="0.25">
      <c r="A332" s="70"/>
      <c r="B332" s="57"/>
      <c r="C332" s="43"/>
      <c r="D332" s="43"/>
    </row>
    <row r="333" spans="1:4" x14ac:dyDescent="0.25">
      <c r="A333" s="70"/>
      <c r="B333" s="57"/>
      <c r="C333" s="43"/>
      <c r="D333" s="43"/>
    </row>
    <row r="334" spans="1:4" x14ac:dyDescent="0.25">
      <c r="A334" s="70"/>
      <c r="B334" s="57"/>
      <c r="C334" s="43"/>
      <c r="D334" s="43"/>
    </row>
    <row r="335" spans="1:4" x14ac:dyDescent="0.25">
      <c r="A335" s="70"/>
      <c r="B335" s="57"/>
      <c r="C335" s="43"/>
      <c r="D335" s="43"/>
    </row>
    <row r="336" spans="1:4" x14ac:dyDescent="0.25">
      <c r="A336" s="70"/>
      <c r="B336" s="57"/>
      <c r="C336" s="43"/>
      <c r="D336" s="43"/>
    </row>
    <row r="337" spans="1:4" x14ac:dyDescent="0.25">
      <c r="A337" s="70"/>
      <c r="B337" s="57"/>
      <c r="C337" s="43"/>
      <c r="D337" s="43"/>
    </row>
    <row r="338" spans="1:4" x14ac:dyDescent="0.25">
      <c r="A338" s="70"/>
      <c r="B338" s="57"/>
      <c r="C338" s="43"/>
      <c r="D338" s="43"/>
    </row>
    <row r="339" spans="1:4" x14ac:dyDescent="0.25">
      <c r="A339" s="70"/>
      <c r="B339" s="57"/>
      <c r="C339" s="43"/>
      <c r="D339" s="43"/>
    </row>
    <row r="340" spans="1:4" x14ac:dyDescent="0.25">
      <c r="A340" s="70"/>
      <c r="B340" s="57"/>
      <c r="C340" s="43"/>
      <c r="D340" s="43"/>
    </row>
    <row r="341" spans="1:4" x14ac:dyDescent="0.25">
      <c r="A341" s="70"/>
      <c r="B341" s="57"/>
      <c r="C341" s="43"/>
      <c r="D341" s="43"/>
    </row>
    <row r="342" spans="1:4" x14ac:dyDescent="0.25">
      <c r="A342" s="70"/>
      <c r="B342" s="57"/>
      <c r="C342" s="43"/>
      <c r="D342" s="43"/>
    </row>
    <row r="343" spans="1:4" x14ac:dyDescent="0.25">
      <c r="A343" s="70"/>
      <c r="B343" s="57"/>
      <c r="C343" s="43"/>
      <c r="D343" s="43"/>
    </row>
    <row r="344" spans="1:4" x14ac:dyDescent="0.25">
      <c r="A344" s="70"/>
      <c r="B344" s="57"/>
      <c r="C344" s="43"/>
      <c r="D344" s="43"/>
    </row>
    <row r="345" spans="1:4" x14ac:dyDescent="0.25">
      <c r="A345" s="70"/>
      <c r="B345" s="57"/>
      <c r="C345" s="43"/>
      <c r="D345" s="43"/>
    </row>
    <row r="346" spans="1:4" x14ac:dyDescent="0.25">
      <c r="A346" s="70"/>
      <c r="B346" s="57"/>
      <c r="C346" s="43"/>
      <c r="D346" s="43"/>
    </row>
    <row r="347" spans="1:4" x14ac:dyDescent="0.25">
      <c r="A347" s="70"/>
      <c r="B347" s="57"/>
      <c r="C347" s="43"/>
      <c r="D347" s="43"/>
    </row>
    <row r="348" spans="1:4" x14ac:dyDescent="0.25">
      <c r="A348" s="70"/>
      <c r="B348" s="57"/>
      <c r="C348" s="43"/>
      <c r="D348" s="43"/>
    </row>
    <row r="349" spans="1:4" x14ac:dyDescent="0.25">
      <c r="A349" s="70"/>
      <c r="B349" s="57"/>
      <c r="C349" s="43"/>
      <c r="D349" s="43"/>
    </row>
    <row r="350" spans="1:4" x14ac:dyDescent="0.25">
      <c r="A350" s="70"/>
      <c r="B350" s="57"/>
      <c r="C350" s="43"/>
      <c r="D350" s="43"/>
    </row>
    <row r="351" spans="1:4" x14ac:dyDescent="0.25">
      <c r="A351" s="70"/>
      <c r="B351" s="57"/>
      <c r="C351" s="43"/>
      <c r="D351" s="43"/>
    </row>
    <row r="352" spans="1:4" x14ac:dyDescent="0.25">
      <c r="A352" s="70"/>
      <c r="B352" s="57"/>
      <c r="C352" s="43"/>
      <c r="D352" s="43"/>
    </row>
    <row r="353" spans="1:4" x14ac:dyDescent="0.25">
      <c r="A353" s="70"/>
      <c r="B353" s="57"/>
      <c r="C353" s="43"/>
      <c r="D353" s="43"/>
    </row>
    <row r="354" spans="1:4" x14ac:dyDescent="0.25">
      <c r="A354" s="70"/>
      <c r="B354" s="57"/>
      <c r="C354" s="43"/>
      <c r="D354" s="43"/>
    </row>
    <row r="355" spans="1:4" x14ac:dyDescent="0.25">
      <c r="A355" s="70"/>
      <c r="B355" s="57"/>
      <c r="C355" s="43"/>
      <c r="D355" s="43"/>
    </row>
    <row r="356" spans="1:4" x14ac:dyDescent="0.25">
      <c r="A356" s="70"/>
      <c r="B356" s="57"/>
      <c r="C356" s="43"/>
      <c r="D356" s="43"/>
    </row>
    <row r="357" spans="1:4" x14ac:dyDescent="0.25">
      <c r="A357" s="70"/>
      <c r="B357" s="57"/>
      <c r="C357" s="43"/>
      <c r="D357" s="43"/>
    </row>
    <row r="358" spans="1:4" x14ac:dyDescent="0.25">
      <c r="A358" s="70"/>
      <c r="B358" s="57"/>
      <c r="C358" s="43"/>
      <c r="D358" s="43"/>
    </row>
    <row r="359" spans="1:4" x14ac:dyDescent="0.25">
      <c r="A359" s="70"/>
      <c r="B359" s="57"/>
      <c r="C359" s="43"/>
      <c r="D359" s="43"/>
    </row>
    <row r="360" spans="1:4" x14ac:dyDescent="0.25">
      <c r="A360" s="70"/>
      <c r="B360" s="57"/>
      <c r="C360" s="43"/>
      <c r="D360" s="43"/>
    </row>
    <row r="361" spans="1:4" x14ac:dyDescent="0.25">
      <c r="A361" s="70"/>
      <c r="B361" s="57"/>
      <c r="C361" s="43"/>
      <c r="D361" s="43"/>
    </row>
    <row r="362" spans="1:4" x14ac:dyDescent="0.25">
      <c r="A362" s="70"/>
      <c r="B362" s="57"/>
      <c r="C362" s="43"/>
      <c r="D362" s="43"/>
    </row>
    <row r="363" spans="1:4" x14ac:dyDescent="0.25">
      <c r="A363" s="70"/>
      <c r="B363" s="57"/>
      <c r="C363" s="43"/>
      <c r="D363" s="43"/>
    </row>
    <row r="364" spans="1:4" x14ac:dyDescent="0.25">
      <c r="A364" s="70"/>
      <c r="B364" s="57"/>
      <c r="C364" s="43"/>
      <c r="D364" s="43"/>
    </row>
    <row r="365" spans="1:4" x14ac:dyDescent="0.25">
      <c r="A365" s="70"/>
      <c r="B365" s="57"/>
      <c r="C365" s="43"/>
      <c r="D365" s="43"/>
    </row>
    <row r="366" spans="1:4" x14ac:dyDescent="0.25">
      <c r="A366" s="70"/>
      <c r="B366" s="57"/>
      <c r="C366" s="43"/>
      <c r="D366" s="43"/>
    </row>
    <row r="367" spans="1:4" x14ac:dyDescent="0.25">
      <c r="A367" s="70"/>
      <c r="B367" s="57"/>
      <c r="C367" s="43"/>
      <c r="D367" s="43"/>
    </row>
    <row r="368" spans="1:4" x14ac:dyDescent="0.25">
      <c r="A368" s="70"/>
      <c r="B368" s="57"/>
      <c r="C368" s="43"/>
      <c r="D368" s="43"/>
    </row>
    <row r="369" spans="1:4" x14ac:dyDescent="0.25">
      <c r="A369" s="70"/>
      <c r="B369" s="57"/>
      <c r="C369" s="43"/>
      <c r="D369" s="43"/>
    </row>
    <row r="370" spans="1:4" x14ac:dyDescent="0.25">
      <c r="A370" s="70"/>
      <c r="B370" s="57"/>
      <c r="C370" s="43"/>
      <c r="D370" s="43"/>
    </row>
    <row r="371" spans="1:4" x14ac:dyDescent="0.25">
      <c r="A371" s="70"/>
      <c r="B371" s="57"/>
      <c r="C371" s="43"/>
      <c r="D371" s="43"/>
    </row>
    <row r="372" spans="1:4" x14ac:dyDescent="0.25">
      <c r="A372" s="70"/>
      <c r="B372" s="57"/>
      <c r="C372" s="43"/>
      <c r="D372" s="43"/>
    </row>
    <row r="373" spans="1:4" x14ac:dyDescent="0.25">
      <c r="A373" s="70"/>
      <c r="B373" s="57"/>
      <c r="C373" s="43"/>
      <c r="D373" s="43"/>
    </row>
    <row r="374" spans="1:4" x14ac:dyDescent="0.25">
      <c r="A374" s="70"/>
      <c r="B374" s="57"/>
      <c r="C374" s="43"/>
      <c r="D374" s="43"/>
    </row>
    <row r="375" spans="1:4" x14ac:dyDescent="0.25">
      <c r="A375" s="70"/>
      <c r="B375" s="57"/>
      <c r="C375" s="43"/>
      <c r="D375" s="43"/>
    </row>
    <row r="376" spans="1:4" x14ac:dyDescent="0.25">
      <c r="A376" s="70"/>
      <c r="B376" s="57"/>
      <c r="C376" s="43"/>
      <c r="D376" s="43"/>
    </row>
    <row r="377" spans="1:4" x14ac:dyDescent="0.25">
      <c r="A377" s="70"/>
      <c r="B377" s="57"/>
      <c r="C377" s="43"/>
      <c r="D377" s="43"/>
    </row>
    <row r="378" spans="1:4" x14ac:dyDescent="0.25">
      <c r="A378" s="70"/>
      <c r="B378" s="57"/>
      <c r="C378" s="43"/>
      <c r="D378" s="43"/>
    </row>
    <row r="379" spans="1:4" x14ac:dyDescent="0.25">
      <c r="A379" s="70"/>
      <c r="B379" s="57"/>
      <c r="C379" s="43"/>
      <c r="D379" s="43"/>
    </row>
    <row r="380" spans="1:4" x14ac:dyDescent="0.25">
      <c r="A380" s="70"/>
      <c r="B380" s="57"/>
      <c r="C380" s="43"/>
      <c r="D380" s="43"/>
    </row>
    <row r="381" spans="1:4" x14ac:dyDescent="0.25">
      <c r="A381" s="70"/>
      <c r="B381" s="57"/>
      <c r="C381" s="43"/>
      <c r="D381" s="43"/>
    </row>
    <row r="382" spans="1:4" x14ac:dyDescent="0.25">
      <c r="A382" s="70"/>
      <c r="B382" s="57"/>
      <c r="C382" s="43"/>
      <c r="D382" s="43"/>
    </row>
    <row r="383" spans="1:4" x14ac:dyDescent="0.25">
      <c r="A383" s="70"/>
      <c r="B383" s="57"/>
      <c r="C383" s="43"/>
      <c r="D383" s="43"/>
    </row>
    <row r="384" spans="1:4" x14ac:dyDescent="0.25">
      <c r="A384" s="70"/>
      <c r="B384" s="57"/>
      <c r="C384" s="43"/>
      <c r="D384" s="43"/>
    </row>
    <row r="385" spans="1:4" x14ac:dyDescent="0.25">
      <c r="A385" s="70"/>
      <c r="B385" s="57"/>
      <c r="C385" s="43"/>
      <c r="D385" s="43"/>
    </row>
    <row r="386" spans="1:4" x14ac:dyDescent="0.25">
      <c r="A386" s="70"/>
      <c r="B386" s="57"/>
      <c r="C386" s="43"/>
      <c r="D386" s="43"/>
    </row>
    <row r="387" spans="1:4" x14ac:dyDescent="0.25">
      <c r="A387" s="70"/>
      <c r="B387" s="57"/>
      <c r="C387" s="43"/>
      <c r="D387" s="43"/>
    </row>
    <row r="388" spans="1:4" x14ac:dyDescent="0.25">
      <c r="A388" s="70"/>
      <c r="B388" s="57"/>
      <c r="C388" s="43"/>
      <c r="D388" s="43"/>
    </row>
    <row r="389" spans="1:4" x14ac:dyDescent="0.25">
      <c r="A389" s="70"/>
      <c r="B389" s="57"/>
      <c r="C389" s="43"/>
      <c r="D389" s="43"/>
    </row>
    <row r="390" spans="1:4" x14ac:dyDescent="0.25">
      <c r="A390" s="70"/>
      <c r="B390" s="57"/>
      <c r="C390" s="43"/>
      <c r="D390" s="43"/>
    </row>
    <row r="391" spans="1:4" x14ac:dyDescent="0.25">
      <c r="A391" s="70"/>
      <c r="B391" s="57"/>
      <c r="C391" s="43"/>
      <c r="D391" s="43"/>
    </row>
    <row r="392" spans="1:4" x14ac:dyDescent="0.25">
      <c r="A392" s="70"/>
      <c r="B392" s="57"/>
      <c r="C392" s="43"/>
      <c r="D392" s="43"/>
    </row>
    <row r="393" spans="1:4" x14ac:dyDescent="0.25">
      <c r="A393" s="70"/>
      <c r="B393" s="57"/>
      <c r="C393" s="43"/>
      <c r="D393" s="43"/>
    </row>
    <row r="394" spans="1:4" x14ac:dyDescent="0.25">
      <c r="A394" s="70"/>
      <c r="B394" s="57"/>
      <c r="C394" s="43"/>
      <c r="D394" s="43"/>
    </row>
    <row r="395" spans="1:4" x14ac:dyDescent="0.25">
      <c r="A395" s="70"/>
      <c r="B395" s="57"/>
      <c r="C395" s="43"/>
      <c r="D395" s="43"/>
    </row>
    <row r="396" spans="1:4" x14ac:dyDescent="0.25">
      <c r="A396" s="70"/>
      <c r="B396" s="57"/>
      <c r="C396" s="43"/>
      <c r="D396" s="43"/>
    </row>
    <row r="397" spans="1:4" x14ac:dyDescent="0.25">
      <c r="A397" s="70"/>
      <c r="B397" s="57"/>
      <c r="C397" s="43"/>
      <c r="D397" s="43"/>
    </row>
    <row r="398" spans="1:4" x14ac:dyDescent="0.25">
      <c r="A398" s="70"/>
      <c r="B398" s="57"/>
      <c r="C398" s="43"/>
      <c r="D398" s="43"/>
    </row>
    <row r="399" spans="1:4" x14ac:dyDescent="0.25">
      <c r="A399" s="70"/>
      <c r="B399" s="57"/>
      <c r="C399" s="43"/>
      <c r="D399" s="43"/>
    </row>
    <row r="400" spans="1:4" x14ac:dyDescent="0.25">
      <c r="A400" s="70"/>
      <c r="B400" s="57"/>
      <c r="C400" s="43"/>
      <c r="D400" s="43"/>
    </row>
    <row r="401" spans="1:4" x14ac:dyDescent="0.25">
      <c r="A401" s="70"/>
      <c r="B401" s="57"/>
      <c r="C401" s="43"/>
      <c r="D401" s="43"/>
    </row>
    <row r="402" spans="1:4" x14ac:dyDescent="0.25">
      <c r="A402" s="70"/>
      <c r="B402" s="57"/>
      <c r="C402" s="43"/>
      <c r="D402" s="43"/>
    </row>
    <row r="403" spans="1:4" x14ac:dyDescent="0.25">
      <c r="A403" s="70"/>
      <c r="B403" s="57"/>
      <c r="C403" s="43"/>
      <c r="D403" s="43"/>
    </row>
    <row r="404" spans="1:4" x14ac:dyDescent="0.25">
      <c r="A404" s="70"/>
      <c r="B404" s="57"/>
      <c r="C404" s="43"/>
      <c r="D404" s="43"/>
    </row>
    <row r="405" spans="1:4" x14ac:dyDescent="0.25">
      <c r="A405" s="70"/>
      <c r="B405" s="57"/>
      <c r="C405" s="43"/>
      <c r="D405" s="43"/>
    </row>
    <row r="406" spans="1:4" x14ac:dyDescent="0.25">
      <c r="A406" s="70"/>
      <c r="B406" s="57"/>
      <c r="C406" s="43"/>
      <c r="D406" s="43"/>
    </row>
    <row r="407" spans="1:4" x14ac:dyDescent="0.25">
      <c r="A407" s="70"/>
      <c r="B407" s="57"/>
      <c r="C407" s="43"/>
      <c r="D407" s="43"/>
    </row>
    <row r="408" spans="1:4" x14ac:dyDescent="0.25">
      <c r="A408" s="70"/>
      <c r="B408" s="57"/>
      <c r="C408" s="43"/>
      <c r="D408" s="43"/>
    </row>
    <row r="409" spans="1:4" x14ac:dyDescent="0.25">
      <c r="A409" s="70"/>
      <c r="B409" s="57"/>
      <c r="C409" s="43"/>
      <c r="D409" s="43"/>
    </row>
  </sheetData>
  <sheetProtection sheet="1" objects="1" scenarios="1" selectLockedCells="1"/>
  <mergeCells count="3">
    <mergeCell ref="A2:E2"/>
    <mergeCell ref="A3:E3"/>
    <mergeCell ref="A1:E1"/>
  </mergeCells>
  <phoneticPr fontId="4" type="noConversion"/>
  <pageMargins left="0.35433070866141736" right="0.35433070866141736" top="0.59055118110236227" bottom="0.59055118110236227" header="0.11811023622047245" footer="0"/>
  <pageSetup paperSize="9" fitToWidth="3" fitToHeight="2"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BJ372"/>
  <sheetViews>
    <sheetView workbookViewId="0">
      <selection activeCell="C7" sqref="C7"/>
    </sheetView>
  </sheetViews>
  <sheetFormatPr defaultColWidth="8.88671875" defaultRowHeight="15" x14ac:dyDescent="0.25"/>
  <cols>
    <col min="1" max="1" width="9.109375" customWidth="1"/>
    <col min="2" max="2" width="55.6640625" style="53" customWidth="1"/>
    <col min="3" max="3" width="15.33203125" style="341" customWidth="1"/>
    <col min="4" max="4" width="14.6640625" style="341" customWidth="1"/>
    <col min="5" max="5" width="17.33203125" style="55" customWidth="1"/>
    <col min="6" max="62" width="8.88671875" style="55" customWidth="1"/>
  </cols>
  <sheetData>
    <row r="1" spans="1:62" s="19" customFormat="1" ht="73.2" customHeight="1" x14ac:dyDescent="0.4">
      <c r="A1"/>
      <c r="B1" s="53"/>
      <c r="C1" s="341"/>
      <c r="D1" s="341"/>
      <c r="E1" s="55"/>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row>
    <row r="2" spans="1:62" s="23" customFormat="1" ht="15" customHeight="1" x14ac:dyDescent="0.4">
      <c r="A2" s="562"/>
      <c r="B2" s="514"/>
      <c r="C2" s="514"/>
      <c r="D2" s="514"/>
      <c r="E2" s="514"/>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row>
    <row r="3" spans="1:62" s="16" customFormat="1" ht="21" x14ac:dyDescent="0.4">
      <c r="A3" s="19"/>
      <c r="B3" s="604" t="s">
        <v>35</v>
      </c>
      <c r="C3" s="605"/>
      <c r="D3" s="605"/>
      <c r="E3" s="606"/>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s="25" customFormat="1" ht="15.6" x14ac:dyDescent="0.3">
      <c r="A4" s="16"/>
      <c r="B4" s="20"/>
      <c r="C4" s="342"/>
      <c r="D4" s="342"/>
      <c r="E4" s="22"/>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row>
    <row r="5" spans="1:62" s="16" customFormat="1" ht="15.6" x14ac:dyDescent="0.3">
      <c r="A5" s="75"/>
      <c r="B5" s="343" t="s">
        <v>89</v>
      </c>
      <c r="C5" s="344"/>
      <c r="D5" s="345"/>
      <c r="E5" s="346"/>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row>
    <row r="6" spans="1:62" s="28" customFormat="1" ht="15.6" x14ac:dyDescent="0.3">
      <c r="A6" s="16"/>
      <c r="B6" s="101"/>
      <c r="C6" s="347"/>
      <c r="D6" s="347"/>
      <c r="E6" s="192"/>
    </row>
    <row r="7" spans="1:62" s="30" customFormat="1" ht="15.6" x14ac:dyDescent="0.3">
      <c r="A7" s="31"/>
      <c r="B7" s="240" t="s">
        <v>252</v>
      </c>
      <c r="C7" s="660"/>
      <c r="D7" s="341"/>
      <c r="E7" s="23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row>
    <row r="8" spans="1:62" s="31" customFormat="1" ht="15.6" x14ac:dyDescent="0.3">
      <c r="A8" s="348"/>
      <c r="B8" s="349" t="s">
        <v>254</v>
      </c>
      <c r="C8" s="661"/>
      <c r="D8" s="347"/>
      <c r="E8" s="350"/>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row>
    <row r="9" spans="1:62" s="23" customFormat="1" ht="15.6" x14ac:dyDescent="0.3">
      <c r="A9" s="31"/>
      <c r="B9" s="240"/>
      <c r="C9" s="351"/>
      <c r="D9" s="341"/>
      <c r="E9" s="239"/>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row>
    <row r="10" spans="1:62" s="31" customFormat="1" ht="15.6" x14ac:dyDescent="0.3">
      <c r="A10" s="16"/>
      <c r="B10" s="240" t="s">
        <v>36</v>
      </c>
      <c r="C10" s="351"/>
      <c r="D10" s="347"/>
      <c r="E10" s="192"/>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row>
    <row r="11" spans="1:62" s="23" customFormat="1" ht="15.6" x14ac:dyDescent="0.3">
      <c r="A11" s="31"/>
      <c r="B11" s="369" t="s">
        <v>253</v>
      </c>
      <c r="C11" s="660"/>
      <c r="D11" s="341"/>
      <c r="E11" s="239"/>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row>
    <row r="12" spans="1:62" s="33" customFormat="1" ht="16.2" thickBot="1" x14ac:dyDescent="0.35">
      <c r="A12" s="16"/>
      <c r="B12" s="240"/>
      <c r="C12" s="351"/>
      <c r="D12" s="347"/>
      <c r="E12" s="19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row>
    <row r="13" spans="1:62" s="31" customFormat="1" ht="16.2" thickBot="1" x14ac:dyDescent="0.3">
      <c r="A13" s="7"/>
      <c r="B13" s="352" t="s">
        <v>37</v>
      </c>
      <c r="C13" s="662"/>
      <c r="D13" s="341"/>
      <c r="E13" s="353"/>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row>
    <row r="14" spans="1:62" s="31" customFormat="1" ht="15.6" x14ac:dyDescent="0.3">
      <c r="B14" s="218"/>
      <c r="C14" s="351"/>
      <c r="D14" s="341"/>
      <c r="E14" s="239"/>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row>
    <row r="15" spans="1:62" s="34" customFormat="1" ht="15.6" x14ac:dyDescent="0.3">
      <c r="A15" s="31"/>
      <c r="B15" s="240" t="s">
        <v>38</v>
      </c>
      <c r="C15" s="351"/>
      <c r="D15" s="341"/>
      <c r="E15" s="239"/>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row>
    <row r="16" spans="1:62" s="31" customFormat="1" ht="16.2" thickBot="1" x14ac:dyDescent="0.35">
      <c r="A16" s="16"/>
      <c r="B16" s="240" t="s">
        <v>251</v>
      </c>
      <c r="C16" s="351"/>
      <c r="D16" s="347"/>
      <c r="E16" s="192"/>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row>
    <row r="17" spans="1:62" s="33" customFormat="1" ht="15.6" thickBot="1" x14ac:dyDescent="0.3">
      <c r="A17" s="31"/>
      <c r="B17" s="240" t="s">
        <v>255</v>
      </c>
      <c r="C17" s="351"/>
      <c r="D17" s="662">
        <f>C13*55</f>
        <v>0</v>
      </c>
      <c r="E17" s="239"/>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row>
    <row r="18" spans="1:62" s="23" customFormat="1" ht="15.6" x14ac:dyDescent="0.3">
      <c r="A18" s="7"/>
      <c r="B18" s="349"/>
      <c r="C18" s="351"/>
      <c r="D18" s="354"/>
      <c r="E18" s="353"/>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row>
    <row r="19" spans="1:62" s="31" customFormat="1" ht="15.6" x14ac:dyDescent="0.3">
      <c r="A19" s="16"/>
      <c r="B19" s="218" t="s">
        <v>39</v>
      </c>
      <c r="C19" s="351"/>
      <c r="D19" s="347"/>
      <c r="E19" s="192"/>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row>
    <row r="20" spans="1:62" s="31" customFormat="1" x14ac:dyDescent="0.25">
      <c r="B20" s="240" t="s">
        <v>256</v>
      </c>
      <c r="C20" s="660"/>
      <c r="D20" s="354"/>
      <c r="E20" s="239"/>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row>
    <row r="21" spans="1:62" s="31" customFormat="1" x14ac:dyDescent="0.25">
      <c r="B21" s="240" t="s">
        <v>40</v>
      </c>
      <c r="C21" s="660"/>
      <c r="D21" s="354"/>
      <c r="E21" s="239"/>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row>
    <row r="22" spans="1:62" s="31" customFormat="1" ht="15.6" thickBot="1" x14ac:dyDescent="0.3">
      <c r="B22" s="240" t="s">
        <v>41</v>
      </c>
      <c r="C22" s="660"/>
      <c r="D22" s="354"/>
      <c r="E22" s="239"/>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row>
    <row r="23" spans="1:62" s="31" customFormat="1" ht="15.6" thickBot="1" x14ac:dyDescent="0.3">
      <c r="B23" s="240" t="s">
        <v>195</v>
      </c>
      <c r="C23" s="351"/>
      <c r="D23" s="663">
        <f>C20+C21+C22</f>
        <v>0</v>
      </c>
      <c r="E23" s="239"/>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row>
    <row r="24" spans="1:62" s="31" customFormat="1" ht="16.2" thickBot="1" x14ac:dyDescent="0.35">
      <c r="B24" s="218"/>
      <c r="C24" s="351"/>
      <c r="D24" s="354"/>
      <c r="E24" s="239"/>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row>
    <row r="25" spans="1:62" s="16" customFormat="1" ht="16.2" thickBot="1" x14ac:dyDescent="0.35">
      <c r="A25" s="31"/>
      <c r="B25" s="241" t="s">
        <v>42</v>
      </c>
      <c r="C25" s="355"/>
      <c r="D25" s="356"/>
      <c r="E25" s="664">
        <f>D17+D23</f>
        <v>0</v>
      </c>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row>
    <row r="26" spans="1:62" s="35" customFormat="1" ht="14.4" customHeight="1" x14ac:dyDescent="0.3">
      <c r="A26" s="16"/>
      <c r="B26" s="20"/>
      <c r="C26" s="342"/>
      <c r="D26" s="342"/>
      <c r="E26" s="22"/>
    </row>
    <row r="27" spans="1:62" x14ac:dyDescent="0.25">
      <c r="A27" s="357"/>
      <c r="B27" s="358" t="s">
        <v>257</v>
      </c>
      <c r="C27" s="359"/>
      <c r="D27" s="359"/>
      <c r="E27" s="357"/>
    </row>
    <row r="28" spans="1:62" ht="15.6" x14ac:dyDescent="0.3">
      <c r="B28" s="37"/>
      <c r="C28" s="359"/>
      <c r="D28" s="359"/>
    </row>
    <row r="29" spans="1:62" ht="15.6" x14ac:dyDescent="0.3">
      <c r="B29" s="37"/>
      <c r="C29" s="359"/>
      <c r="D29" s="359"/>
    </row>
    <row r="30" spans="1:62" ht="15.6" x14ac:dyDescent="0.3">
      <c r="B30" s="37"/>
      <c r="C30" s="359"/>
      <c r="D30" s="359"/>
    </row>
    <row r="31" spans="1:62" ht="15.6" x14ac:dyDescent="0.3">
      <c r="B31" s="20"/>
      <c r="C31" s="359"/>
      <c r="D31" s="359"/>
    </row>
    <row r="32" spans="1:62" ht="15.6" x14ac:dyDescent="0.3">
      <c r="B32" s="20"/>
      <c r="C32" s="359"/>
      <c r="D32" s="359"/>
    </row>
    <row r="33" spans="1:5" ht="15.6" x14ac:dyDescent="0.3">
      <c r="B33" s="20"/>
      <c r="C33" s="359"/>
      <c r="D33" s="359"/>
    </row>
    <row r="34" spans="1:5" ht="15.6" x14ac:dyDescent="0.3">
      <c r="B34" s="20"/>
      <c r="C34" s="359"/>
      <c r="D34" s="359"/>
    </row>
    <row r="35" spans="1:5" ht="15.6" x14ac:dyDescent="0.3">
      <c r="B35" s="20"/>
      <c r="C35" s="359"/>
      <c r="D35" s="359"/>
    </row>
    <row r="36" spans="1:5" ht="15.6" x14ac:dyDescent="0.3">
      <c r="B36" s="20"/>
      <c r="C36" s="359"/>
      <c r="D36" s="359"/>
    </row>
    <row r="37" spans="1:5" ht="15.6" x14ac:dyDescent="0.3">
      <c r="B37" s="20"/>
      <c r="C37" s="359"/>
      <c r="D37" s="359"/>
    </row>
    <row r="38" spans="1:5" ht="15.6" x14ac:dyDescent="0.3">
      <c r="B38" s="20"/>
      <c r="C38" s="360"/>
      <c r="D38" s="359"/>
    </row>
    <row r="39" spans="1:5" ht="15.6" x14ac:dyDescent="0.3">
      <c r="B39" s="20"/>
      <c r="C39" s="359"/>
      <c r="D39" s="359"/>
    </row>
    <row r="40" spans="1:5" x14ac:dyDescent="0.25">
      <c r="B40" s="38"/>
      <c r="C40" s="359"/>
      <c r="D40" s="359"/>
    </row>
    <row r="41" spans="1:5" ht="15.6" x14ac:dyDescent="0.3">
      <c r="B41" s="20"/>
      <c r="C41" s="360"/>
      <c r="D41" s="359"/>
    </row>
    <row r="42" spans="1:5" s="40" customFormat="1" ht="17.399999999999999" x14ac:dyDescent="0.3">
      <c r="A42"/>
      <c r="B42" s="20"/>
      <c r="C42" s="360"/>
      <c r="D42" s="359"/>
      <c r="E42" s="55"/>
    </row>
    <row r="43" spans="1:5" ht="17.399999999999999" x14ac:dyDescent="0.3">
      <c r="A43" s="63"/>
      <c r="B43" s="39"/>
      <c r="C43" s="361"/>
      <c r="D43" s="361"/>
      <c r="E43" s="40"/>
    </row>
    <row r="44" spans="1:5" ht="13.2" x14ac:dyDescent="0.25">
      <c r="B44" s="41"/>
      <c r="C44" s="362"/>
      <c r="D44" s="362"/>
    </row>
    <row r="45" spans="1:5" ht="13.2" x14ac:dyDescent="0.25">
      <c r="B45" s="41"/>
      <c r="C45" s="362"/>
      <c r="D45" s="362"/>
    </row>
    <row r="46" spans="1:5" ht="13.2" x14ac:dyDescent="0.25">
      <c r="B46" s="41"/>
      <c r="C46" s="362"/>
      <c r="D46" s="362"/>
    </row>
    <row r="47" spans="1:5" ht="13.2" x14ac:dyDescent="0.25">
      <c r="B47" s="41"/>
      <c r="C47" s="362"/>
      <c r="D47" s="362"/>
    </row>
    <row r="48" spans="1:5" ht="15.6" x14ac:dyDescent="0.3">
      <c r="B48" s="20"/>
      <c r="C48" s="363"/>
      <c r="D48" s="363"/>
    </row>
    <row r="49" spans="1:5" ht="15.6" x14ac:dyDescent="0.3">
      <c r="B49" s="20"/>
      <c r="C49" s="363"/>
      <c r="D49" s="363"/>
    </row>
    <row r="50" spans="1:5" ht="15.6" x14ac:dyDescent="0.3">
      <c r="B50" s="20"/>
      <c r="C50" s="363"/>
      <c r="D50" s="363"/>
    </row>
    <row r="51" spans="1:5" ht="15.6" x14ac:dyDescent="0.3">
      <c r="B51" s="20"/>
      <c r="C51" s="363"/>
      <c r="D51" s="363"/>
    </row>
    <row r="52" spans="1:5" ht="15.6" x14ac:dyDescent="0.3">
      <c r="B52" s="20"/>
      <c r="C52" s="363"/>
      <c r="D52" s="363"/>
    </row>
    <row r="53" spans="1:5" ht="15.6" x14ac:dyDescent="0.3">
      <c r="B53" s="20"/>
      <c r="C53" s="363"/>
      <c r="D53" s="363"/>
    </row>
    <row r="54" spans="1:5" s="45" customFormat="1" ht="15.6" x14ac:dyDescent="0.3">
      <c r="A54"/>
      <c r="B54" s="20"/>
      <c r="C54" s="363"/>
      <c r="D54" s="363"/>
      <c r="E54" s="55"/>
    </row>
    <row r="55" spans="1:5" ht="15.6" x14ac:dyDescent="0.3">
      <c r="A55" s="364"/>
      <c r="B55" s="365"/>
      <c r="C55" s="366"/>
      <c r="D55" s="366"/>
      <c r="E55" s="367"/>
    </row>
    <row r="56" spans="1:5" s="35" customFormat="1" ht="14.4" customHeight="1" x14ac:dyDescent="0.3">
      <c r="A56"/>
      <c r="B56" s="20"/>
      <c r="C56" s="363"/>
      <c r="D56" s="363"/>
      <c r="E56" s="55"/>
    </row>
    <row r="57" spans="1:5" ht="15.6" x14ac:dyDescent="0.25">
      <c r="A57" s="4"/>
      <c r="B57" s="368"/>
      <c r="C57" s="363"/>
      <c r="D57" s="363"/>
      <c r="E57" s="357"/>
    </row>
    <row r="58" spans="1:5" ht="15.6" x14ac:dyDescent="0.3">
      <c r="B58" s="20"/>
      <c r="C58" s="363"/>
      <c r="D58" s="363"/>
    </row>
    <row r="59" spans="1:5" s="35" customFormat="1" ht="14.4" customHeight="1" x14ac:dyDescent="0.3">
      <c r="A59"/>
      <c r="B59" s="20"/>
      <c r="C59" s="363"/>
      <c r="D59" s="363"/>
      <c r="E59" s="55"/>
    </row>
    <row r="60" spans="1:5" ht="15.6" x14ac:dyDescent="0.25">
      <c r="A60" s="4"/>
      <c r="B60" s="368"/>
      <c r="C60" s="363"/>
      <c r="D60" s="363"/>
      <c r="E60" s="357"/>
    </row>
    <row r="61" spans="1:5" ht="15.6" x14ac:dyDescent="0.3">
      <c r="B61" s="20"/>
      <c r="C61" s="363"/>
      <c r="D61" s="363"/>
    </row>
    <row r="62" spans="1:5" ht="15.6" x14ac:dyDescent="0.3">
      <c r="B62" s="20"/>
      <c r="C62" s="363"/>
      <c r="D62" s="363"/>
    </row>
    <row r="63" spans="1:5" ht="15.6" x14ac:dyDescent="0.3">
      <c r="B63" s="20"/>
      <c r="C63" s="363"/>
      <c r="D63" s="363"/>
    </row>
    <row r="64" spans="1:5" s="45" customFormat="1" ht="15.6" x14ac:dyDescent="0.3">
      <c r="A64"/>
      <c r="B64" s="20"/>
      <c r="C64" s="363"/>
      <c r="D64" s="363"/>
      <c r="E64" s="55"/>
    </row>
    <row r="65" spans="1:5" s="35" customFormat="1" ht="14.4" customHeight="1" x14ac:dyDescent="0.3">
      <c r="A65" s="364"/>
      <c r="B65" s="365"/>
      <c r="C65" s="366"/>
      <c r="D65" s="366"/>
      <c r="E65" s="367"/>
    </row>
    <row r="66" spans="1:5" ht="15.6" x14ac:dyDescent="0.25">
      <c r="A66" s="4"/>
      <c r="B66" s="368"/>
      <c r="C66" s="363"/>
      <c r="D66" s="363"/>
      <c r="E66" s="357"/>
    </row>
    <row r="67" spans="1:5" s="35" customFormat="1" ht="14.4" customHeight="1" x14ac:dyDescent="0.3">
      <c r="A67"/>
      <c r="B67" s="20"/>
      <c r="C67" s="363"/>
      <c r="D67" s="363"/>
      <c r="E67" s="55"/>
    </row>
    <row r="68" spans="1:5" ht="15.6" x14ac:dyDescent="0.25">
      <c r="A68" s="4"/>
      <c r="B68" s="368"/>
      <c r="C68" s="363"/>
      <c r="D68" s="363"/>
      <c r="E68" s="357"/>
    </row>
    <row r="69" spans="1:5" ht="15.6" x14ac:dyDescent="0.3">
      <c r="B69" s="20"/>
      <c r="C69" s="363"/>
      <c r="D69" s="363"/>
    </row>
    <row r="70" spans="1:5" ht="15.6" x14ac:dyDescent="0.3">
      <c r="B70" s="20"/>
      <c r="C70" s="363"/>
      <c r="D70" s="363"/>
    </row>
    <row r="71" spans="1:5" s="45" customFormat="1" ht="15.6" x14ac:dyDescent="0.3">
      <c r="A71"/>
      <c r="B71" s="20"/>
      <c r="C71" s="363"/>
      <c r="D71" s="363"/>
      <c r="E71" s="55"/>
    </row>
    <row r="72" spans="1:5" ht="15.6" x14ac:dyDescent="0.3">
      <c r="A72" s="364"/>
      <c r="B72" s="365"/>
      <c r="C72" s="366"/>
      <c r="D72" s="366"/>
      <c r="E72" s="367"/>
    </row>
    <row r="73" spans="1:5" s="35" customFormat="1" ht="14.4" customHeight="1" x14ac:dyDescent="0.3">
      <c r="A73"/>
      <c r="B73" s="20"/>
      <c r="C73" s="363"/>
      <c r="D73" s="363"/>
      <c r="E73" s="55"/>
    </row>
    <row r="74" spans="1:5" ht="15.6" x14ac:dyDescent="0.25">
      <c r="A74" s="4"/>
      <c r="B74" s="368"/>
      <c r="C74" s="363"/>
      <c r="D74" s="363"/>
      <c r="E74" s="357"/>
    </row>
    <row r="75" spans="1:5" ht="15.6" x14ac:dyDescent="0.3">
      <c r="B75" s="20"/>
      <c r="C75" s="363"/>
      <c r="D75" s="363"/>
    </row>
    <row r="76" spans="1:5" s="35" customFormat="1" ht="14.4" customHeight="1" x14ac:dyDescent="0.3">
      <c r="A76"/>
      <c r="B76" s="20"/>
      <c r="C76" s="363"/>
      <c r="D76" s="363"/>
      <c r="E76" s="55"/>
    </row>
    <row r="77" spans="1:5" ht="15.6" x14ac:dyDescent="0.25">
      <c r="A77" s="4"/>
      <c r="B77" s="368"/>
      <c r="C77" s="363"/>
      <c r="D77" s="363"/>
      <c r="E77" s="357"/>
    </row>
    <row r="78" spans="1:5" ht="15.6" x14ac:dyDescent="0.3">
      <c r="B78" s="20"/>
      <c r="C78" s="363"/>
      <c r="D78" s="363"/>
    </row>
    <row r="79" spans="1:5" ht="15.6" x14ac:dyDescent="0.3">
      <c r="B79" s="20"/>
      <c r="C79" s="363"/>
      <c r="D79" s="363"/>
    </row>
    <row r="80" spans="1:5" s="48" customFormat="1" ht="17.399999999999999" x14ac:dyDescent="0.3">
      <c r="A80"/>
      <c r="B80" s="20"/>
      <c r="C80" s="363"/>
      <c r="D80" s="363"/>
      <c r="E80" s="55"/>
    </row>
    <row r="81" spans="1:5" ht="17.399999999999999" x14ac:dyDescent="0.3">
      <c r="A81" s="169"/>
      <c r="B81" s="47"/>
      <c r="C81" s="366"/>
      <c r="D81" s="366"/>
      <c r="E81" s="48"/>
    </row>
    <row r="82" spans="1:5" s="48" customFormat="1" ht="17.399999999999999" x14ac:dyDescent="0.3">
      <c r="A82"/>
      <c r="B82" s="20"/>
      <c r="C82" s="363"/>
      <c r="D82" s="363"/>
      <c r="E82" s="55"/>
    </row>
    <row r="83" spans="1:5" s="48" customFormat="1" ht="15.6" customHeight="1" x14ac:dyDescent="0.3">
      <c r="A83" s="169"/>
      <c r="B83" s="47"/>
      <c r="C83" s="366"/>
      <c r="D83" s="366"/>
    </row>
    <row r="84" spans="1:5" s="48" customFormat="1" ht="17.399999999999999" x14ac:dyDescent="0.3">
      <c r="A84" s="169"/>
      <c r="B84" s="47"/>
      <c r="C84" s="366"/>
      <c r="D84" s="366"/>
    </row>
    <row r="85" spans="1:5" ht="12.6" customHeight="1" x14ac:dyDescent="0.3">
      <c r="A85" s="169"/>
      <c r="B85" s="47"/>
      <c r="C85" s="366"/>
      <c r="D85" s="366"/>
      <c r="E85" s="48"/>
    </row>
    <row r="86" spans="1:5" s="24" customFormat="1" x14ac:dyDescent="0.25">
      <c r="A86"/>
      <c r="B86" s="49"/>
      <c r="C86" s="363"/>
      <c r="D86" s="363"/>
      <c r="E86" s="55"/>
    </row>
    <row r="87" spans="1:5" ht="12.6" customHeight="1" x14ac:dyDescent="0.3">
      <c r="A87" s="75"/>
      <c r="B87" s="39"/>
      <c r="C87" s="366"/>
      <c r="D87" s="366"/>
      <c r="E87" s="24"/>
    </row>
    <row r="88" spans="1:5" s="24" customFormat="1" x14ac:dyDescent="0.25">
      <c r="A88"/>
      <c r="B88" s="49"/>
      <c r="C88" s="363"/>
      <c r="D88" s="363"/>
      <c r="E88" s="55"/>
    </row>
    <row r="89" spans="1:5" ht="12.6" customHeight="1" x14ac:dyDescent="0.3">
      <c r="A89" s="75"/>
      <c r="B89" s="39"/>
      <c r="C89" s="366"/>
      <c r="D89" s="366"/>
      <c r="E89" s="24"/>
    </row>
    <row r="90" spans="1:5" s="52" customFormat="1" x14ac:dyDescent="0.25">
      <c r="A90"/>
      <c r="B90" s="49"/>
      <c r="C90" s="363"/>
      <c r="D90" s="363"/>
      <c r="E90" s="55"/>
    </row>
    <row r="91" spans="1:5" ht="12.6" customHeight="1" x14ac:dyDescent="0.3">
      <c r="A91" s="238"/>
      <c r="B91" s="50"/>
      <c r="C91" s="51"/>
      <c r="D91" s="51"/>
      <c r="E91" s="52"/>
    </row>
    <row r="92" spans="1:5" x14ac:dyDescent="0.25">
      <c r="B92" s="49"/>
      <c r="C92" s="363"/>
      <c r="D92" s="363"/>
    </row>
    <row r="93" spans="1:5" ht="15.6" x14ac:dyDescent="0.3">
      <c r="B93" s="20"/>
      <c r="C93" s="363"/>
      <c r="D93" s="363"/>
    </row>
    <row r="94" spans="1:5" ht="15.6" x14ac:dyDescent="0.3">
      <c r="B94" s="20"/>
      <c r="C94" s="363"/>
      <c r="D94" s="363"/>
    </row>
    <row r="95" spans="1:5" s="45" customFormat="1" ht="15.6" x14ac:dyDescent="0.3">
      <c r="A95"/>
      <c r="B95" s="20"/>
      <c r="C95" s="363"/>
      <c r="D95" s="363"/>
      <c r="E95" s="55"/>
    </row>
    <row r="96" spans="1:5" ht="15.6" x14ac:dyDescent="0.3">
      <c r="A96" s="364"/>
      <c r="B96" s="365"/>
      <c r="C96" s="342"/>
      <c r="D96" s="342"/>
      <c r="E96" s="367"/>
    </row>
    <row r="97" spans="2:4" x14ac:dyDescent="0.25">
      <c r="B97" s="49"/>
      <c r="C97" s="363"/>
      <c r="D97" s="363"/>
    </row>
    <row r="98" spans="2:4" x14ac:dyDescent="0.25">
      <c r="B98" s="49"/>
      <c r="C98" s="363"/>
      <c r="D98" s="363"/>
    </row>
    <row r="99" spans="2:4" x14ac:dyDescent="0.25">
      <c r="B99" s="49"/>
      <c r="C99" s="363"/>
      <c r="D99" s="363"/>
    </row>
    <row r="100" spans="2:4" x14ac:dyDescent="0.25">
      <c r="B100" s="49"/>
      <c r="C100" s="363"/>
      <c r="D100" s="363"/>
    </row>
    <row r="101" spans="2:4" x14ac:dyDescent="0.25">
      <c r="B101" s="49"/>
      <c r="C101" s="363"/>
      <c r="D101" s="363"/>
    </row>
    <row r="102" spans="2:4" x14ac:dyDescent="0.25">
      <c r="B102" s="49"/>
      <c r="C102" s="363"/>
      <c r="D102" s="363"/>
    </row>
    <row r="103" spans="2:4" x14ac:dyDescent="0.25">
      <c r="B103" s="49"/>
      <c r="C103" s="363"/>
      <c r="D103" s="363"/>
    </row>
    <row r="104" spans="2:4" x14ac:dyDescent="0.25">
      <c r="B104" s="49"/>
      <c r="C104" s="363"/>
      <c r="D104" s="363"/>
    </row>
    <row r="105" spans="2:4" x14ac:dyDescent="0.25">
      <c r="B105" s="49"/>
      <c r="C105" s="363"/>
      <c r="D105" s="363"/>
    </row>
    <row r="106" spans="2:4" x14ac:dyDescent="0.25">
      <c r="B106" s="49"/>
      <c r="C106" s="363"/>
      <c r="D106" s="363"/>
    </row>
    <row r="107" spans="2:4" x14ac:dyDescent="0.25">
      <c r="B107" s="49"/>
      <c r="C107" s="363"/>
      <c r="D107" s="363"/>
    </row>
    <row r="108" spans="2:4" x14ac:dyDescent="0.25">
      <c r="B108" s="49"/>
      <c r="C108" s="363"/>
      <c r="D108" s="363"/>
    </row>
    <row r="109" spans="2:4" x14ac:dyDescent="0.25">
      <c r="B109" s="49"/>
      <c r="C109" s="363"/>
      <c r="D109" s="363"/>
    </row>
    <row r="110" spans="2:4" x14ac:dyDescent="0.25">
      <c r="B110" s="49"/>
      <c r="C110" s="363"/>
      <c r="D110" s="363"/>
    </row>
    <row r="111" spans="2:4" x14ac:dyDescent="0.25">
      <c r="B111" s="49"/>
      <c r="C111" s="363"/>
      <c r="D111" s="363"/>
    </row>
    <row r="112" spans="2:4" x14ac:dyDescent="0.25">
      <c r="B112" s="49"/>
      <c r="C112" s="363"/>
      <c r="D112" s="363"/>
    </row>
    <row r="113" spans="2:4" x14ac:dyDescent="0.25">
      <c r="B113" s="49"/>
      <c r="C113" s="363"/>
      <c r="D113" s="363"/>
    </row>
    <row r="114" spans="2:4" x14ac:dyDescent="0.25">
      <c r="B114" s="49"/>
      <c r="C114" s="363"/>
      <c r="D114" s="363"/>
    </row>
    <row r="115" spans="2:4" x14ac:dyDescent="0.25">
      <c r="B115" s="49"/>
      <c r="C115" s="363"/>
      <c r="D115" s="363"/>
    </row>
    <row r="116" spans="2:4" x14ac:dyDescent="0.25">
      <c r="B116" s="49"/>
      <c r="C116" s="363"/>
      <c r="D116" s="363"/>
    </row>
    <row r="117" spans="2:4" x14ac:dyDescent="0.25">
      <c r="B117" s="49"/>
      <c r="C117" s="363"/>
      <c r="D117" s="363"/>
    </row>
    <row r="118" spans="2:4" x14ac:dyDescent="0.25">
      <c r="B118" s="49"/>
      <c r="C118" s="363"/>
      <c r="D118" s="363"/>
    </row>
    <row r="119" spans="2:4" x14ac:dyDescent="0.25">
      <c r="B119" s="49"/>
      <c r="C119" s="363"/>
      <c r="D119" s="363"/>
    </row>
    <row r="120" spans="2:4" x14ac:dyDescent="0.25">
      <c r="B120" s="49"/>
      <c r="C120" s="363"/>
      <c r="D120" s="363"/>
    </row>
    <row r="121" spans="2:4" x14ac:dyDescent="0.25">
      <c r="B121" s="49"/>
      <c r="C121" s="363"/>
      <c r="D121" s="363"/>
    </row>
    <row r="122" spans="2:4" x14ac:dyDescent="0.25">
      <c r="B122" s="49"/>
      <c r="C122" s="363"/>
      <c r="D122" s="363"/>
    </row>
    <row r="123" spans="2:4" x14ac:dyDescent="0.25">
      <c r="B123" s="49"/>
      <c r="C123" s="363"/>
      <c r="D123" s="363"/>
    </row>
    <row r="124" spans="2:4" x14ac:dyDescent="0.25">
      <c r="B124" s="49"/>
      <c r="C124" s="363"/>
      <c r="D124" s="363"/>
    </row>
    <row r="125" spans="2:4" x14ac:dyDescent="0.25">
      <c r="B125" s="49"/>
      <c r="C125" s="363"/>
      <c r="D125" s="363"/>
    </row>
    <row r="126" spans="2:4" x14ac:dyDescent="0.25">
      <c r="B126" s="49"/>
      <c r="C126" s="363"/>
      <c r="D126" s="363"/>
    </row>
    <row r="127" spans="2:4" x14ac:dyDescent="0.25">
      <c r="B127" s="49"/>
      <c r="C127" s="363"/>
      <c r="D127" s="363"/>
    </row>
    <row r="128" spans="2:4" x14ac:dyDescent="0.25">
      <c r="B128" s="49"/>
      <c r="C128" s="363"/>
      <c r="D128" s="363"/>
    </row>
    <row r="129" spans="2:4" x14ac:dyDescent="0.25">
      <c r="B129" s="49"/>
      <c r="C129" s="363"/>
      <c r="D129" s="363"/>
    </row>
    <row r="130" spans="2:4" x14ac:dyDescent="0.25">
      <c r="B130" s="49"/>
      <c r="C130" s="363"/>
      <c r="D130" s="363"/>
    </row>
    <row r="131" spans="2:4" x14ac:dyDescent="0.25">
      <c r="B131" s="49"/>
      <c r="C131" s="363"/>
      <c r="D131" s="363"/>
    </row>
    <row r="132" spans="2:4" x14ac:dyDescent="0.25">
      <c r="B132" s="49"/>
      <c r="C132" s="363"/>
      <c r="D132" s="363"/>
    </row>
    <row r="133" spans="2:4" x14ac:dyDescent="0.25">
      <c r="B133" s="49"/>
      <c r="C133" s="363"/>
      <c r="D133" s="363"/>
    </row>
    <row r="134" spans="2:4" x14ac:dyDescent="0.25">
      <c r="B134" s="49"/>
      <c r="C134" s="363"/>
      <c r="D134" s="363"/>
    </row>
    <row r="135" spans="2:4" x14ac:dyDescent="0.25">
      <c r="B135" s="49"/>
      <c r="C135" s="363"/>
      <c r="D135" s="363"/>
    </row>
    <row r="136" spans="2:4" x14ac:dyDescent="0.25">
      <c r="B136" s="49"/>
      <c r="C136" s="363"/>
      <c r="D136" s="363"/>
    </row>
    <row r="137" spans="2:4" x14ac:dyDescent="0.25">
      <c r="B137" s="49"/>
      <c r="C137" s="363"/>
      <c r="D137" s="363"/>
    </row>
    <row r="138" spans="2:4" x14ac:dyDescent="0.25">
      <c r="B138" s="49"/>
      <c r="C138" s="363"/>
      <c r="D138" s="363"/>
    </row>
    <row r="139" spans="2:4" x14ac:dyDescent="0.25">
      <c r="B139" s="49"/>
      <c r="C139" s="363"/>
      <c r="D139" s="363"/>
    </row>
    <row r="140" spans="2:4" x14ac:dyDescent="0.25">
      <c r="B140" s="49"/>
      <c r="C140" s="363"/>
      <c r="D140" s="363"/>
    </row>
    <row r="141" spans="2:4" x14ac:dyDescent="0.25">
      <c r="B141" s="49"/>
      <c r="C141" s="363"/>
      <c r="D141" s="363"/>
    </row>
    <row r="142" spans="2:4" x14ac:dyDescent="0.25">
      <c r="B142" s="49"/>
      <c r="C142" s="363"/>
      <c r="D142" s="363"/>
    </row>
    <row r="143" spans="2:4" x14ac:dyDescent="0.25">
      <c r="B143" s="49"/>
      <c r="C143" s="363"/>
      <c r="D143" s="363"/>
    </row>
    <row r="144" spans="2:4" x14ac:dyDescent="0.25">
      <c r="B144" s="49"/>
      <c r="C144" s="363"/>
      <c r="D144" s="363"/>
    </row>
    <row r="145" spans="2:4" x14ac:dyDescent="0.25">
      <c r="B145" s="49"/>
      <c r="C145" s="363"/>
      <c r="D145" s="363"/>
    </row>
    <row r="146" spans="2:4" x14ac:dyDescent="0.25">
      <c r="B146" s="49"/>
      <c r="C146" s="363"/>
      <c r="D146" s="363"/>
    </row>
    <row r="147" spans="2:4" x14ac:dyDescent="0.25">
      <c r="B147" s="49"/>
      <c r="C147" s="363"/>
      <c r="D147" s="363"/>
    </row>
    <row r="148" spans="2:4" x14ac:dyDescent="0.25">
      <c r="B148" s="49"/>
      <c r="C148" s="363"/>
      <c r="D148" s="363"/>
    </row>
    <row r="149" spans="2:4" x14ac:dyDescent="0.25">
      <c r="B149" s="49"/>
      <c r="C149" s="363"/>
      <c r="D149" s="363"/>
    </row>
    <row r="150" spans="2:4" x14ac:dyDescent="0.25">
      <c r="B150" s="49"/>
      <c r="C150" s="363"/>
      <c r="D150" s="363"/>
    </row>
    <row r="151" spans="2:4" x14ac:dyDescent="0.25">
      <c r="B151" s="49"/>
      <c r="C151" s="363"/>
      <c r="D151" s="363"/>
    </row>
    <row r="152" spans="2:4" x14ac:dyDescent="0.25">
      <c r="B152" s="49"/>
      <c r="C152" s="363"/>
      <c r="D152" s="363"/>
    </row>
    <row r="153" spans="2:4" x14ac:dyDescent="0.25">
      <c r="B153" s="49"/>
      <c r="C153" s="363"/>
      <c r="D153" s="363"/>
    </row>
    <row r="154" spans="2:4" x14ac:dyDescent="0.25">
      <c r="B154" s="49"/>
      <c r="C154" s="363"/>
      <c r="D154" s="363"/>
    </row>
    <row r="155" spans="2:4" x14ac:dyDescent="0.25">
      <c r="B155" s="49"/>
      <c r="C155" s="363"/>
      <c r="D155" s="363"/>
    </row>
    <row r="156" spans="2:4" x14ac:dyDescent="0.25">
      <c r="B156" s="49"/>
      <c r="C156" s="363"/>
      <c r="D156" s="363"/>
    </row>
    <row r="157" spans="2:4" x14ac:dyDescent="0.25">
      <c r="B157" s="49"/>
      <c r="C157" s="363"/>
      <c r="D157" s="363"/>
    </row>
    <row r="158" spans="2:4" x14ac:dyDescent="0.25">
      <c r="B158" s="49"/>
      <c r="C158" s="363"/>
      <c r="D158" s="363"/>
    </row>
    <row r="159" spans="2:4" x14ac:dyDescent="0.25">
      <c r="B159" s="49"/>
      <c r="C159" s="363"/>
      <c r="D159" s="363"/>
    </row>
    <row r="160" spans="2:4" x14ac:dyDescent="0.25">
      <c r="B160" s="49"/>
      <c r="C160" s="363"/>
      <c r="D160" s="363"/>
    </row>
    <row r="161" spans="2:4" x14ac:dyDescent="0.25">
      <c r="B161" s="49"/>
      <c r="C161" s="363"/>
      <c r="D161" s="363"/>
    </row>
    <row r="162" spans="2:4" x14ac:dyDescent="0.25">
      <c r="B162" s="49"/>
      <c r="C162" s="363"/>
      <c r="D162" s="363"/>
    </row>
    <row r="163" spans="2:4" x14ac:dyDescent="0.25">
      <c r="B163" s="49"/>
      <c r="C163" s="363"/>
      <c r="D163" s="363"/>
    </row>
    <row r="164" spans="2:4" x14ac:dyDescent="0.25">
      <c r="B164" s="49"/>
      <c r="C164" s="363"/>
      <c r="D164" s="363"/>
    </row>
    <row r="165" spans="2:4" x14ac:dyDescent="0.25">
      <c r="B165" s="49"/>
      <c r="C165" s="363"/>
      <c r="D165" s="363"/>
    </row>
    <row r="166" spans="2:4" x14ac:dyDescent="0.25">
      <c r="B166" s="49"/>
      <c r="C166" s="363"/>
      <c r="D166" s="363"/>
    </row>
    <row r="167" spans="2:4" x14ac:dyDescent="0.25">
      <c r="B167" s="49"/>
      <c r="C167" s="363"/>
      <c r="D167" s="363"/>
    </row>
    <row r="168" spans="2:4" x14ac:dyDescent="0.25">
      <c r="B168" s="49"/>
      <c r="C168" s="363"/>
      <c r="D168" s="363"/>
    </row>
    <row r="169" spans="2:4" x14ac:dyDescent="0.25">
      <c r="B169" s="49"/>
      <c r="C169" s="363"/>
      <c r="D169" s="363"/>
    </row>
    <row r="170" spans="2:4" x14ac:dyDescent="0.25">
      <c r="B170" s="49"/>
      <c r="C170" s="363"/>
      <c r="D170" s="363"/>
    </row>
    <row r="171" spans="2:4" x14ac:dyDescent="0.25">
      <c r="B171" s="49"/>
      <c r="C171" s="363"/>
      <c r="D171" s="363"/>
    </row>
    <row r="172" spans="2:4" x14ac:dyDescent="0.25">
      <c r="B172" s="49"/>
      <c r="C172" s="363"/>
      <c r="D172" s="363"/>
    </row>
    <row r="173" spans="2:4" x14ac:dyDescent="0.25">
      <c r="B173" s="49"/>
      <c r="C173" s="363"/>
      <c r="D173" s="363"/>
    </row>
    <row r="174" spans="2:4" x14ac:dyDescent="0.25">
      <c r="B174" s="49"/>
      <c r="C174" s="363"/>
      <c r="D174" s="363"/>
    </row>
    <row r="175" spans="2:4" x14ac:dyDescent="0.25">
      <c r="B175" s="49"/>
      <c r="C175" s="363"/>
      <c r="D175" s="363"/>
    </row>
    <row r="176" spans="2:4" x14ac:dyDescent="0.25">
      <c r="B176" s="49"/>
      <c r="C176" s="363"/>
      <c r="D176" s="363"/>
    </row>
    <row r="177" spans="2:4" x14ac:dyDescent="0.25">
      <c r="B177" s="49"/>
      <c r="C177" s="363"/>
      <c r="D177" s="363"/>
    </row>
    <row r="178" spans="2:4" x14ac:dyDescent="0.25">
      <c r="B178" s="49"/>
      <c r="C178" s="363"/>
      <c r="D178" s="363"/>
    </row>
    <row r="179" spans="2:4" x14ac:dyDescent="0.25">
      <c r="B179" s="49"/>
      <c r="C179" s="363"/>
      <c r="D179" s="363"/>
    </row>
    <row r="180" spans="2:4" x14ac:dyDescent="0.25">
      <c r="B180" s="49"/>
      <c r="C180" s="363"/>
      <c r="D180" s="363"/>
    </row>
    <row r="181" spans="2:4" x14ac:dyDescent="0.25">
      <c r="B181" s="49"/>
      <c r="C181" s="363"/>
      <c r="D181" s="363"/>
    </row>
    <row r="182" spans="2:4" x14ac:dyDescent="0.25">
      <c r="B182" s="49"/>
      <c r="C182" s="363"/>
      <c r="D182" s="363"/>
    </row>
    <row r="183" spans="2:4" x14ac:dyDescent="0.25">
      <c r="B183" s="49"/>
      <c r="C183" s="363"/>
      <c r="D183" s="363"/>
    </row>
    <row r="184" spans="2:4" x14ac:dyDescent="0.25">
      <c r="B184" s="49"/>
      <c r="C184" s="363"/>
      <c r="D184" s="363"/>
    </row>
    <row r="185" spans="2:4" x14ac:dyDescent="0.25">
      <c r="B185" s="49"/>
      <c r="C185" s="363"/>
      <c r="D185" s="363"/>
    </row>
    <row r="186" spans="2:4" x14ac:dyDescent="0.25">
      <c r="B186" s="49"/>
      <c r="C186" s="363"/>
      <c r="D186" s="363"/>
    </row>
    <row r="187" spans="2:4" x14ac:dyDescent="0.25">
      <c r="B187" s="49"/>
      <c r="C187" s="363"/>
      <c r="D187" s="363"/>
    </row>
    <row r="188" spans="2:4" x14ac:dyDescent="0.25">
      <c r="B188" s="49"/>
      <c r="C188" s="363"/>
      <c r="D188" s="363"/>
    </row>
    <row r="189" spans="2:4" x14ac:dyDescent="0.25">
      <c r="B189" s="49"/>
      <c r="C189" s="363"/>
      <c r="D189" s="363"/>
    </row>
    <row r="190" spans="2:4" x14ac:dyDescent="0.25">
      <c r="B190" s="49"/>
      <c r="C190" s="363"/>
      <c r="D190" s="363"/>
    </row>
    <row r="191" spans="2:4" x14ac:dyDescent="0.25">
      <c r="B191" s="49"/>
      <c r="C191" s="363"/>
      <c r="D191" s="363"/>
    </row>
    <row r="192" spans="2:4" x14ac:dyDescent="0.25">
      <c r="B192" s="49"/>
      <c r="C192" s="363"/>
      <c r="D192" s="363"/>
    </row>
    <row r="193" spans="2:4" x14ac:dyDescent="0.25">
      <c r="B193" s="49"/>
      <c r="C193" s="363"/>
      <c r="D193" s="363"/>
    </row>
    <row r="194" spans="2:4" x14ac:dyDescent="0.25">
      <c r="B194" s="49"/>
      <c r="C194" s="363"/>
      <c r="D194" s="363"/>
    </row>
    <row r="195" spans="2:4" x14ac:dyDescent="0.25">
      <c r="B195" s="49"/>
      <c r="C195" s="363"/>
      <c r="D195" s="363"/>
    </row>
    <row r="196" spans="2:4" x14ac:dyDescent="0.25">
      <c r="B196" s="49"/>
      <c r="C196" s="363"/>
      <c r="D196" s="363"/>
    </row>
    <row r="197" spans="2:4" x14ac:dyDescent="0.25">
      <c r="B197" s="49"/>
      <c r="C197" s="363"/>
      <c r="D197" s="363"/>
    </row>
    <row r="198" spans="2:4" x14ac:dyDescent="0.25">
      <c r="B198" s="49"/>
      <c r="C198" s="363"/>
      <c r="D198" s="363"/>
    </row>
    <row r="199" spans="2:4" x14ac:dyDescent="0.25">
      <c r="B199" s="49"/>
      <c r="C199" s="363"/>
      <c r="D199" s="363"/>
    </row>
    <row r="200" spans="2:4" x14ac:dyDescent="0.25">
      <c r="B200" s="49"/>
      <c r="C200" s="363"/>
      <c r="D200" s="363"/>
    </row>
    <row r="201" spans="2:4" x14ac:dyDescent="0.25">
      <c r="B201" s="49"/>
      <c r="C201" s="363"/>
      <c r="D201" s="363"/>
    </row>
    <row r="202" spans="2:4" x14ac:dyDescent="0.25">
      <c r="B202" s="49"/>
      <c r="C202" s="363"/>
      <c r="D202" s="363"/>
    </row>
    <row r="203" spans="2:4" x14ac:dyDescent="0.25">
      <c r="B203" s="49"/>
      <c r="C203" s="363"/>
      <c r="D203" s="363"/>
    </row>
    <row r="204" spans="2:4" x14ac:dyDescent="0.25">
      <c r="B204" s="49"/>
      <c r="C204" s="363"/>
      <c r="D204" s="363"/>
    </row>
    <row r="205" spans="2:4" x14ac:dyDescent="0.25">
      <c r="B205" s="49"/>
      <c r="C205" s="363"/>
      <c r="D205" s="363"/>
    </row>
    <row r="206" spans="2:4" x14ac:dyDescent="0.25">
      <c r="B206" s="49"/>
      <c r="C206" s="363"/>
      <c r="D206" s="363"/>
    </row>
    <row r="207" spans="2:4" x14ac:dyDescent="0.25">
      <c r="B207" s="49"/>
      <c r="C207" s="363"/>
      <c r="D207" s="363"/>
    </row>
    <row r="208" spans="2:4" x14ac:dyDescent="0.25">
      <c r="B208" s="49"/>
      <c r="C208" s="363"/>
      <c r="D208" s="363"/>
    </row>
    <row r="209" spans="2:4" x14ac:dyDescent="0.25">
      <c r="B209" s="49"/>
      <c r="C209" s="363"/>
      <c r="D209" s="363"/>
    </row>
    <row r="210" spans="2:4" x14ac:dyDescent="0.25">
      <c r="B210" s="49"/>
      <c r="C210" s="363"/>
      <c r="D210" s="363"/>
    </row>
    <row r="211" spans="2:4" x14ac:dyDescent="0.25">
      <c r="B211" s="49"/>
      <c r="C211" s="363"/>
      <c r="D211" s="363"/>
    </row>
    <row r="212" spans="2:4" x14ac:dyDescent="0.25">
      <c r="B212" s="49"/>
      <c r="C212" s="363"/>
      <c r="D212" s="363"/>
    </row>
    <row r="213" spans="2:4" x14ac:dyDescent="0.25">
      <c r="B213" s="49"/>
      <c r="C213" s="363"/>
      <c r="D213" s="363"/>
    </row>
    <row r="214" spans="2:4" x14ac:dyDescent="0.25">
      <c r="B214" s="49"/>
      <c r="C214" s="363"/>
      <c r="D214" s="363"/>
    </row>
    <row r="215" spans="2:4" x14ac:dyDescent="0.25">
      <c r="B215" s="49"/>
      <c r="C215" s="363"/>
      <c r="D215" s="363"/>
    </row>
    <row r="216" spans="2:4" x14ac:dyDescent="0.25">
      <c r="B216" s="49"/>
      <c r="C216" s="363"/>
      <c r="D216" s="363"/>
    </row>
    <row r="217" spans="2:4" x14ac:dyDescent="0.25">
      <c r="B217" s="49"/>
      <c r="C217" s="363"/>
      <c r="D217" s="363"/>
    </row>
    <row r="218" spans="2:4" x14ac:dyDescent="0.25">
      <c r="B218" s="49"/>
      <c r="C218" s="363"/>
      <c r="D218" s="363"/>
    </row>
    <row r="219" spans="2:4" x14ac:dyDescent="0.25">
      <c r="B219" s="49"/>
      <c r="C219" s="363"/>
      <c r="D219" s="363"/>
    </row>
    <row r="220" spans="2:4" x14ac:dyDescent="0.25">
      <c r="B220" s="49"/>
      <c r="C220" s="363"/>
      <c r="D220" s="363"/>
    </row>
    <row r="221" spans="2:4" x14ac:dyDescent="0.25">
      <c r="B221" s="49"/>
      <c r="C221" s="363"/>
      <c r="D221" s="363"/>
    </row>
    <row r="222" spans="2:4" x14ac:dyDescent="0.25">
      <c r="B222" s="49"/>
      <c r="C222" s="363"/>
      <c r="D222" s="363"/>
    </row>
    <row r="223" spans="2:4" x14ac:dyDescent="0.25">
      <c r="B223" s="49"/>
      <c r="C223" s="363"/>
      <c r="D223" s="363"/>
    </row>
    <row r="224" spans="2:4" x14ac:dyDescent="0.25">
      <c r="B224" s="49"/>
      <c r="C224" s="363"/>
      <c r="D224" s="363"/>
    </row>
    <row r="225" spans="2:4" x14ac:dyDescent="0.25">
      <c r="B225" s="49"/>
      <c r="C225" s="363"/>
      <c r="D225" s="363"/>
    </row>
    <row r="226" spans="2:4" x14ac:dyDescent="0.25">
      <c r="B226" s="49"/>
      <c r="C226" s="363"/>
      <c r="D226" s="363"/>
    </row>
    <row r="227" spans="2:4" x14ac:dyDescent="0.25">
      <c r="B227" s="49"/>
      <c r="C227" s="363"/>
      <c r="D227" s="363"/>
    </row>
    <row r="228" spans="2:4" x14ac:dyDescent="0.25">
      <c r="B228" s="49"/>
      <c r="C228" s="363"/>
      <c r="D228" s="363"/>
    </row>
    <row r="229" spans="2:4" x14ac:dyDescent="0.25">
      <c r="B229" s="49"/>
      <c r="C229" s="363"/>
      <c r="D229" s="363"/>
    </row>
    <row r="230" spans="2:4" x14ac:dyDescent="0.25">
      <c r="B230" s="49"/>
      <c r="C230" s="363"/>
      <c r="D230" s="363"/>
    </row>
    <row r="231" spans="2:4" x14ac:dyDescent="0.25">
      <c r="B231" s="49"/>
      <c r="C231" s="363"/>
      <c r="D231" s="363"/>
    </row>
    <row r="232" spans="2:4" x14ac:dyDescent="0.25">
      <c r="B232" s="49"/>
      <c r="C232" s="363"/>
      <c r="D232" s="363"/>
    </row>
    <row r="233" spans="2:4" x14ac:dyDescent="0.25">
      <c r="B233" s="49"/>
      <c r="C233" s="363"/>
      <c r="D233" s="363"/>
    </row>
    <row r="234" spans="2:4" x14ac:dyDescent="0.25">
      <c r="B234" s="49"/>
      <c r="C234" s="363"/>
      <c r="D234" s="363"/>
    </row>
    <row r="235" spans="2:4" x14ac:dyDescent="0.25">
      <c r="B235" s="49"/>
      <c r="C235" s="363"/>
      <c r="D235" s="363"/>
    </row>
    <row r="236" spans="2:4" x14ac:dyDescent="0.25">
      <c r="B236" s="49"/>
      <c r="C236" s="363"/>
      <c r="D236" s="363"/>
    </row>
    <row r="237" spans="2:4" x14ac:dyDescent="0.25">
      <c r="B237" s="49"/>
      <c r="C237" s="363"/>
      <c r="D237" s="363"/>
    </row>
    <row r="238" spans="2:4" x14ac:dyDescent="0.25">
      <c r="B238" s="49"/>
      <c r="C238" s="363"/>
      <c r="D238" s="363"/>
    </row>
    <row r="239" spans="2:4" x14ac:dyDescent="0.25">
      <c r="B239" s="49"/>
      <c r="C239" s="363"/>
      <c r="D239" s="363"/>
    </row>
    <row r="240" spans="2:4" x14ac:dyDescent="0.25">
      <c r="B240" s="49"/>
      <c r="C240" s="363"/>
      <c r="D240" s="363"/>
    </row>
    <row r="241" spans="2:4" x14ac:dyDescent="0.25">
      <c r="B241" s="49"/>
      <c r="C241" s="363"/>
      <c r="D241" s="363"/>
    </row>
    <row r="242" spans="2:4" x14ac:dyDescent="0.25">
      <c r="B242" s="49"/>
      <c r="C242" s="363"/>
      <c r="D242" s="363"/>
    </row>
    <row r="243" spans="2:4" x14ac:dyDescent="0.25">
      <c r="B243" s="49"/>
      <c r="C243" s="363"/>
      <c r="D243" s="363"/>
    </row>
    <row r="244" spans="2:4" x14ac:dyDescent="0.25">
      <c r="B244" s="49"/>
      <c r="C244" s="363"/>
      <c r="D244" s="363"/>
    </row>
    <row r="245" spans="2:4" x14ac:dyDescent="0.25">
      <c r="B245" s="49"/>
      <c r="C245" s="363"/>
      <c r="D245" s="363"/>
    </row>
    <row r="246" spans="2:4" x14ac:dyDescent="0.25">
      <c r="B246" s="49"/>
      <c r="C246" s="363"/>
      <c r="D246" s="363"/>
    </row>
    <row r="247" spans="2:4" x14ac:dyDescent="0.25">
      <c r="B247" s="49"/>
      <c r="C247" s="363"/>
      <c r="D247" s="363"/>
    </row>
    <row r="248" spans="2:4" x14ac:dyDescent="0.25">
      <c r="B248" s="49"/>
      <c r="C248" s="363"/>
      <c r="D248" s="363"/>
    </row>
    <row r="249" spans="2:4" x14ac:dyDescent="0.25">
      <c r="B249" s="49"/>
      <c r="C249" s="363"/>
      <c r="D249" s="363"/>
    </row>
    <row r="250" spans="2:4" x14ac:dyDescent="0.25">
      <c r="B250" s="49"/>
      <c r="C250" s="363"/>
      <c r="D250" s="363"/>
    </row>
    <row r="251" spans="2:4" x14ac:dyDescent="0.25">
      <c r="B251" s="49"/>
      <c r="C251" s="363"/>
      <c r="D251" s="363"/>
    </row>
    <row r="252" spans="2:4" x14ac:dyDescent="0.25">
      <c r="B252" s="49"/>
      <c r="C252" s="363"/>
      <c r="D252" s="363"/>
    </row>
    <row r="253" spans="2:4" x14ac:dyDescent="0.25">
      <c r="B253" s="49"/>
      <c r="C253" s="363"/>
      <c r="D253" s="363"/>
    </row>
    <row r="254" spans="2:4" x14ac:dyDescent="0.25">
      <c r="B254" s="49"/>
      <c r="C254" s="363"/>
      <c r="D254" s="363"/>
    </row>
    <row r="255" spans="2:4" x14ac:dyDescent="0.25">
      <c r="B255" s="49"/>
      <c r="C255" s="363"/>
      <c r="D255" s="363"/>
    </row>
    <row r="256" spans="2:4" x14ac:dyDescent="0.25">
      <c r="B256" s="49"/>
      <c r="C256" s="363"/>
      <c r="D256" s="363"/>
    </row>
    <row r="257" spans="2:4" x14ac:dyDescent="0.25">
      <c r="B257" s="49"/>
      <c r="C257" s="363"/>
      <c r="D257" s="363"/>
    </row>
    <row r="258" spans="2:4" x14ac:dyDescent="0.25">
      <c r="B258" s="49"/>
      <c r="C258" s="363"/>
      <c r="D258" s="363"/>
    </row>
    <row r="259" spans="2:4" x14ac:dyDescent="0.25">
      <c r="B259" s="49"/>
      <c r="C259" s="363"/>
      <c r="D259" s="363"/>
    </row>
    <row r="260" spans="2:4" x14ac:dyDescent="0.25">
      <c r="B260" s="49"/>
      <c r="C260" s="363"/>
      <c r="D260" s="363"/>
    </row>
    <row r="261" spans="2:4" x14ac:dyDescent="0.25">
      <c r="B261" s="49"/>
      <c r="C261" s="363"/>
      <c r="D261" s="363"/>
    </row>
    <row r="262" spans="2:4" x14ac:dyDescent="0.25">
      <c r="B262" s="49"/>
      <c r="C262" s="363"/>
      <c r="D262" s="363"/>
    </row>
    <row r="263" spans="2:4" x14ac:dyDescent="0.25">
      <c r="B263" s="49"/>
      <c r="C263" s="363"/>
      <c r="D263" s="363"/>
    </row>
    <row r="264" spans="2:4" x14ac:dyDescent="0.25">
      <c r="B264" s="49"/>
      <c r="C264" s="363"/>
      <c r="D264" s="363"/>
    </row>
    <row r="265" spans="2:4" x14ac:dyDescent="0.25">
      <c r="B265" s="49"/>
      <c r="C265" s="363"/>
      <c r="D265" s="363"/>
    </row>
    <row r="266" spans="2:4" x14ac:dyDescent="0.25">
      <c r="B266" s="49"/>
      <c r="C266" s="363"/>
      <c r="D266" s="363"/>
    </row>
    <row r="267" spans="2:4" x14ac:dyDescent="0.25">
      <c r="B267" s="49"/>
      <c r="C267" s="363"/>
      <c r="D267" s="363"/>
    </row>
    <row r="268" spans="2:4" x14ac:dyDescent="0.25">
      <c r="B268" s="49"/>
      <c r="C268" s="363"/>
      <c r="D268" s="363"/>
    </row>
    <row r="269" spans="2:4" x14ac:dyDescent="0.25">
      <c r="B269" s="49"/>
      <c r="C269" s="363"/>
      <c r="D269" s="363"/>
    </row>
    <row r="270" spans="2:4" x14ac:dyDescent="0.25">
      <c r="B270" s="49"/>
      <c r="C270" s="363"/>
      <c r="D270" s="363"/>
    </row>
    <row r="271" spans="2:4" x14ac:dyDescent="0.25">
      <c r="B271" s="49"/>
      <c r="C271" s="363"/>
      <c r="D271" s="363"/>
    </row>
    <row r="272" spans="2:4" x14ac:dyDescent="0.25">
      <c r="B272" s="49"/>
      <c r="C272" s="363"/>
      <c r="D272" s="363"/>
    </row>
    <row r="273" spans="2:4" x14ac:dyDescent="0.25">
      <c r="B273" s="49"/>
      <c r="C273" s="363"/>
      <c r="D273" s="363"/>
    </row>
    <row r="274" spans="2:4" x14ac:dyDescent="0.25">
      <c r="B274" s="49"/>
      <c r="C274" s="363"/>
      <c r="D274" s="363"/>
    </row>
    <row r="275" spans="2:4" x14ac:dyDescent="0.25">
      <c r="B275" s="49"/>
      <c r="C275" s="363"/>
      <c r="D275" s="363"/>
    </row>
    <row r="276" spans="2:4" x14ac:dyDescent="0.25">
      <c r="B276" s="49"/>
      <c r="C276" s="363"/>
      <c r="D276" s="363"/>
    </row>
    <row r="277" spans="2:4" x14ac:dyDescent="0.25">
      <c r="B277" s="49"/>
      <c r="C277" s="363"/>
      <c r="D277" s="363"/>
    </row>
    <row r="278" spans="2:4" x14ac:dyDescent="0.25">
      <c r="B278" s="49"/>
      <c r="C278" s="363"/>
      <c r="D278" s="363"/>
    </row>
    <row r="279" spans="2:4" x14ac:dyDescent="0.25">
      <c r="B279" s="49"/>
      <c r="C279" s="363"/>
      <c r="D279" s="363"/>
    </row>
    <row r="280" spans="2:4" x14ac:dyDescent="0.25">
      <c r="B280" s="49"/>
      <c r="C280" s="363"/>
      <c r="D280" s="363"/>
    </row>
    <row r="281" spans="2:4" x14ac:dyDescent="0.25">
      <c r="B281" s="49"/>
      <c r="C281" s="363"/>
      <c r="D281" s="363"/>
    </row>
    <row r="282" spans="2:4" x14ac:dyDescent="0.25">
      <c r="B282" s="49"/>
      <c r="C282" s="363"/>
      <c r="D282" s="363"/>
    </row>
    <row r="283" spans="2:4" x14ac:dyDescent="0.25">
      <c r="B283" s="49"/>
      <c r="C283" s="363"/>
      <c r="D283" s="363"/>
    </row>
    <row r="284" spans="2:4" x14ac:dyDescent="0.25">
      <c r="B284" s="49"/>
      <c r="C284" s="363"/>
      <c r="D284" s="363"/>
    </row>
    <row r="285" spans="2:4" x14ac:dyDescent="0.25">
      <c r="B285" s="49"/>
      <c r="C285" s="363"/>
      <c r="D285" s="363"/>
    </row>
    <row r="286" spans="2:4" x14ac:dyDescent="0.25">
      <c r="B286" s="49"/>
      <c r="C286" s="363"/>
      <c r="D286" s="363"/>
    </row>
    <row r="287" spans="2:4" x14ac:dyDescent="0.25">
      <c r="B287" s="49"/>
      <c r="C287" s="363"/>
      <c r="D287" s="363"/>
    </row>
    <row r="288" spans="2:4" x14ac:dyDescent="0.25">
      <c r="B288" s="49"/>
      <c r="C288" s="363"/>
      <c r="D288" s="363"/>
    </row>
    <row r="289" spans="2:4" x14ac:dyDescent="0.25">
      <c r="B289" s="49"/>
      <c r="C289" s="363"/>
      <c r="D289" s="363"/>
    </row>
    <row r="290" spans="2:4" x14ac:dyDescent="0.25">
      <c r="B290" s="49"/>
      <c r="C290" s="363"/>
      <c r="D290" s="363"/>
    </row>
    <row r="291" spans="2:4" x14ac:dyDescent="0.25">
      <c r="B291" s="49"/>
      <c r="C291" s="363"/>
      <c r="D291" s="363"/>
    </row>
    <row r="292" spans="2:4" x14ac:dyDescent="0.25">
      <c r="B292" s="49"/>
      <c r="C292" s="363"/>
      <c r="D292" s="363"/>
    </row>
    <row r="293" spans="2:4" x14ac:dyDescent="0.25">
      <c r="B293" s="49"/>
      <c r="C293" s="363"/>
      <c r="D293" s="363"/>
    </row>
    <row r="294" spans="2:4" x14ac:dyDescent="0.25">
      <c r="B294" s="49"/>
      <c r="C294" s="363"/>
      <c r="D294" s="363"/>
    </row>
    <row r="295" spans="2:4" x14ac:dyDescent="0.25">
      <c r="B295" s="49"/>
      <c r="C295" s="363"/>
      <c r="D295" s="363"/>
    </row>
    <row r="296" spans="2:4" x14ac:dyDescent="0.25">
      <c r="B296" s="49"/>
      <c r="C296" s="363"/>
      <c r="D296" s="363"/>
    </row>
    <row r="297" spans="2:4" x14ac:dyDescent="0.25">
      <c r="B297" s="49"/>
      <c r="C297" s="363"/>
      <c r="D297" s="363"/>
    </row>
    <row r="298" spans="2:4" x14ac:dyDescent="0.25">
      <c r="B298" s="49"/>
      <c r="C298" s="363"/>
      <c r="D298" s="363"/>
    </row>
    <row r="299" spans="2:4" x14ac:dyDescent="0.25">
      <c r="B299" s="49"/>
      <c r="C299" s="363"/>
      <c r="D299" s="363"/>
    </row>
    <row r="300" spans="2:4" x14ac:dyDescent="0.25">
      <c r="B300" s="49"/>
      <c r="C300" s="363"/>
      <c r="D300" s="363"/>
    </row>
    <row r="301" spans="2:4" x14ac:dyDescent="0.25">
      <c r="B301" s="49"/>
      <c r="C301" s="363"/>
      <c r="D301" s="363"/>
    </row>
    <row r="302" spans="2:4" x14ac:dyDescent="0.25">
      <c r="B302" s="49"/>
      <c r="C302" s="363"/>
      <c r="D302" s="363"/>
    </row>
    <row r="303" spans="2:4" x14ac:dyDescent="0.25">
      <c r="B303" s="49"/>
      <c r="C303" s="363"/>
      <c r="D303" s="363"/>
    </row>
    <row r="304" spans="2:4" x14ac:dyDescent="0.25">
      <c r="B304" s="49"/>
      <c r="C304" s="363"/>
      <c r="D304" s="363"/>
    </row>
    <row r="305" spans="2:4" x14ac:dyDescent="0.25">
      <c r="B305" s="49"/>
      <c r="C305" s="363"/>
      <c r="D305" s="363"/>
    </row>
    <row r="306" spans="2:4" x14ac:dyDescent="0.25">
      <c r="B306" s="49"/>
      <c r="C306" s="363"/>
      <c r="D306" s="363"/>
    </row>
    <row r="307" spans="2:4" x14ac:dyDescent="0.25">
      <c r="B307" s="49"/>
      <c r="C307" s="363"/>
      <c r="D307" s="363"/>
    </row>
    <row r="308" spans="2:4" x14ac:dyDescent="0.25">
      <c r="B308" s="49"/>
      <c r="C308" s="363"/>
      <c r="D308" s="363"/>
    </row>
    <row r="309" spans="2:4" x14ac:dyDescent="0.25">
      <c r="B309" s="49"/>
      <c r="C309" s="363"/>
      <c r="D309" s="363"/>
    </row>
    <row r="310" spans="2:4" x14ac:dyDescent="0.25">
      <c r="B310" s="49"/>
      <c r="C310" s="363"/>
      <c r="D310" s="363"/>
    </row>
    <row r="311" spans="2:4" x14ac:dyDescent="0.25">
      <c r="B311" s="49"/>
      <c r="C311" s="363"/>
      <c r="D311" s="363"/>
    </row>
    <row r="312" spans="2:4" x14ac:dyDescent="0.25">
      <c r="B312" s="49"/>
      <c r="C312" s="363"/>
      <c r="D312" s="363"/>
    </row>
    <row r="313" spans="2:4" x14ac:dyDescent="0.25">
      <c r="B313" s="49"/>
      <c r="C313" s="363"/>
      <c r="D313" s="363"/>
    </row>
    <row r="314" spans="2:4" x14ac:dyDescent="0.25">
      <c r="B314" s="49"/>
      <c r="C314" s="363"/>
      <c r="D314" s="363"/>
    </row>
    <row r="315" spans="2:4" x14ac:dyDescent="0.25">
      <c r="B315" s="49"/>
      <c r="C315" s="363"/>
      <c r="D315" s="363"/>
    </row>
    <row r="316" spans="2:4" x14ac:dyDescent="0.25">
      <c r="B316" s="49"/>
      <c r="C316" s="363"/>
      <c r="D316" s="363"/>
    </row>
    <row r="317" spans="2:4" x14ac:dyDescent="0.25">
      <c r="B317" s="49"/>
      <c r="C317" s="363"/>
      <c r="D317" s="363"/>
    </row>
    <row r="318" spans="2:4" x14ac:dyDescent="0.25">
      <c r="B318" s="49"/>
      <c r="C318" s="363"/>
      <c r="D318" s="363"/>
    </row>
    <row r="319" spans="2:4" x14ac:dyDescent="0.25">
      <c r="B319" s="49"/>
      <c r="C319" s="363"/>
      <c r="D319" s="363"/>
    </row>
    <row r="320" spans="2:4" x14ac:dyDescent="0.25">
      <c r="B320" s="49"/>
      <c r="C320" s="363"/>
      <c r="D320" s="363"/>
    </row>
    <row r="321" spans="2:4" x14ac:dyDescent="0.25">
      <c r="B321" s="49"/>
      <c r="C321" s="363"/>
      <c r="D321" s="363"/>
    </row>
    <row r="322" spans="2:4" x14ac:dyDescent="0.25">
      <c r="B322" s="49"/>
      <c r="C322" s="363"/>
      <c r="D322" s="363"/>
    </row>
    <row r="323" spans="2:4" x14ac:dyDescent="0.25">
      <c r="B323" s="49"/>
      <c r="C323" s="363"/>
      <c r="D323" s="363"/>
    </row>
    <row r="324" spans="2:4" x14ac:dyDescent="0.25">
      <c r="B324" s="49"/>
      <c r="C324" s="363"/>
      <c r="D324" s="363"/>
    </row>
    <row r="325" spans="2:4" x14ac:dyDescent="0.25">
      <c r="B325" s="49"/>
      <c r="C325" s="363"/>
      <c r="D325" s="363"/>
    </row>
    <row r="326" spans="2:4" x14ac:dyDescent="0.25">
      <c r="B326" s="49"/>
      <c r="C326" s="363"/>
      <c r="D326" s="363"/>
    </row>
    <row r="327" spans="2:4" x14ac:dyDescent="0.25">
      <c r="B327" s="49"/>
      <c r="C327" s="363"/>
      <c r="D327" s="363"/>
    </row>
    <row r="328" spans="2:4" x14ac:dyDescent="0.25">
      <c r="B328" s="49"/>
      <c r="C328" s="363"/>
      <c r="D328" s="363"/>
    </row>
    <row r="329" spans="2:4" x14ac:dyDescent="0.25">
      <c r="B329" s="49"/>
      <c r="C329" s="363"/>
      <c r="D329" s="363"/>
    </row>
    <row r="330" spans="2:4" x14ac:dyDescent="0.25">
      <c r="B330" s="49"/>
      <c r="C330" s="363"/>
      <c r="D330" s="363"/>
    </row>
    <row r="331" spans="2:4" x14ac:dyDescent="0.25">
      <c r="B331" s="49"/>
      <c r="C331" s="363"/>
      <c r="D331" s="363"/>
    </row>
    <row r="332" spans="2:4" x14ac:dyDescent="0.25">
      <c r="B332" s="49"/>
      <c r="C332" s="363"/>
      <c r="D332" s="363"/>
    </row>
    <row r="333" spans="2:4" x14ac:dyDescent="0.25">
      <c r="B333" s="49"/>
      <c r="C333" s="363"/>
      <c r="D333" s="363"/>
    </row>
    <row r="334" spans="2:4" x14ac:dyDescent="0.25">
      <c r="B334" s="49"/>
      <c r="C334" s="363"/>
      <c r="D334" s="363"/>
    </row>
    <row r="335" spans="2:4" x14ac:dyDescent="0.25">
      <c r="B335" s="49"/>
      <c r="C335" s="363"/>
      <c r="D335" s="363"/>
    </row>
    <row r="336" spans="2:4" x14ac:dyDescent="0.25">
      <c r="B336" s="49"/>
      <c r="C336" s="363"/>
      <c r="D336" s="363"/>
    </row>
    <row r="337" spans="2:4" x14ac:dyDescent="0.25">
      <c r="B337" s="49"/>
      <c r="C337" s="363"/>
      <c r="D337" s="363"/>
    </row>
    <row r="338" spans="2:4" x14ac:dyDescent="0.25">
      <c r="B338" s="49"/>
      <c r="C338" s="363"/>
      <c r="D338" s="363"/>
    </row>
    <row r="339" spans="2:4" x14ac:dyDescent="0.25">
      <c r="B339" s="49"/>
      <c r="C339" s="363"/>
      <c r="D339" s="363"/>
    </row>
    <row r="340" spans="2:4" x14ac:dyDescent="0.25">
      <c r="B340" s="49"/>
      <c r="C340" s="363"/>
      <c r="D340" s="363"/>
    </row>
    <row r="341" spans="2:4" x14ac:dyDescent="0.25">
      <c r="B341" s="49"/>
      <c r="C341" s="363"/>
      <c r="D341" s="363"/>
    </row>
    <row r="342" spans="2:4" x14ac:dyDescent="0.25">
      <c r="B342" s="49"/>
      <c r="C342" s="363"/>
      <c r="D342" s="363"/>
    </row>
    <row r="343" spans="2:4" x14ac:dyDescent="0.25">
      <c r="B343" s="49"/>
      <c r="C343" s="363"/>
      <c r="D343" s="363"/>
    </row>
    <row r="344" spans="2:4" x14ac:dyDescent="0.25">
      <c r="B344" s="49"/>
      <c r="C344" s="363"/>
      <c r="D344" s="363"/>
    </row>
    <row r="345" spans="2:4" x14ac:dyDescent="0.25">
      <c r="B345" s="49"/>
      <c r="C345" s="363"/>
      <c r="D345" s="363"/>
    </row>
    <row r="346" spans="2:4" x14ac:dyDescent="0.25">
      <c r="B346" s="49"/>
      <c r="C346" s="363"/>
      <c r="D346" s="363"/>
    </row>
    <row r="347" spans="2:4" x14ac:dyDescent="0.25">
      <c r="B347" s="49"/>
      <c r="C347" s="363"/>
      <c r="D347" s="363"/>
    </row>
    <row r="348" spans="2:4" x14ac:dyDescent="0.25">
      <c r="B348" s="49"/>
      <c r="C348" s="363"/>
      <c r="D348" s="363"/>
    </row>
    <row r="349" spans="2:4" x14ac:dyDescent="0.25">
      <c r="B349" s="49"/>
      <c r="C349" s="363"/>
      <c r="D349" s="363"/>
    </row>
    <row r="350" spans="2:4" x14ac:dyDescent="0.25">
      <c r="B350" s="49"/>
      <c r="C350" s="363"/>
      <c r="D350" s="363"/>
    </row>
    <row r="351" spans="2:4" x14ac:dyDescent="0.25">
      <c r="B351" s="49"/>
      <c r="C351" s="363"/>
      <c r="D351" s="363"/>
    </row>
    <row r="352" spans="2:4" x14ac:dyDescent="0.25">
      <c r="B352" s="49"/>
      <c r="C352" s="363"/>
      <c r="D352" s="363"/>
    </row>
    <row r="353" spans="2:4" x14ac:dyDescent="0.25">
      <c r="B353" s="49"/>
      <c r="C353" s="363"/>
      <c r="D353" s="363"/>
    </row>
    <row r="354" spans="2:4" x14ac:dyDescent="0.25">
      <c r="B354" s="49"/>
      <c r="C354" s="363"/>
      <c r="D354" s="363"/>
    </row>
    <row r="355" spans="2:4" x14ac:dyDescent="0.25">
      <c r="B355" s="49"/>
      <c r="C355" s="363"/>
      <c r="D355" s="363"/>
    </row>
    <row r="356" spans="2:4" x14ac:dyDescent="0.25">
      <c r="B356" s="49"/>
      <c r="C356" s="363"/>
      <c r="D356" s="363"/>
    </row>
    <row r="357" spans="2:4" x14ac:dyDescent="0.25">
      <c r="B357" s="49"/>
      <c r="C357" s="363"/>
      <c r="D357" s="363"/>
    </row>
    <row r="358" spans="2:4" x14ac:dyDescent="0.25">
      <c r="B358" s="49"/>
      <c r="C358" s="363"/>
      <c r="D358" s="363"/>
    </row>
    <row r="359" spans="2:4" x14ac:dyDescent="0.25">
      <c r="B359" s="49"/>
      <c r="C359" s="363"/>
      <c r="D359" s="363"/>
    </row>
    <row r="360" spans="2:4" x14ac:dyDescent="0.25">
      <c r="B360" s="49"/>
      <c r="C360" s="363"/>
      <c r="D360" s="363"/>
    </row>
    <row r="361" spans="2:4" x14ac:dyDescent="0.25">
      <c r="B361" s="49"/>
      <c r="C361" s="363"/>
      <c r="D361" s="363"/>
    </row>
    <row r="362" spans="2:4" x14ac:dyDescent="0.25">
      <c r="B362" s="49"/>
      <c r="C362" s="363"/>
      <c r="D362" s="363"/>
    </row>
    <row r="363" spans="2:4" x14ac:dyDescent="0.25">
      <c r="B363" s="49"/>
      <c r="C363" s="363"/>
      <c r="D363" s="363"/>
    </row>
    <row r="364" spans="2:4" x14ac:dyDescent="0.25">
      <c r="B364" s="49"/>
      <c r="C364" s="363"/>
      <c r="D364" s="363"/>
    </row>
    <row r="365" spans="2:4" x14ac:dyDescent="0.25">
      <c r="B365" s="49"/>
      <c r="C365" s="363"/>
      <c r="D365" s="363"/>
    </row>
    <row r="366" spans="2:4" x14ac:dyDescent="0.25">
      <c r="B366" s="49"/>
      <c r="C366" s="363"/>
      <c r="D366" s="363"/>
    </row>
    <row r="367" spans="2:4" x14ac:dyDescent="0.25">
      <c r="B367" s="49"/>
      <c r="C367" s="363"/>
      <c r="D367" s="363"/>
    </row>
    <row r="368" spans="2:4" x14ac:dyDescent="0.25">
      <c r="B368" s="49"/>
      <c r="C368" s="363"/>
      <c r="D368" s="363"/>
    </row>
    <row r="369" spans="2:4" x14ac:dyDescent="0.25">
      <c r="B369" s="49"/>
      <c r="C369" s="363"/>
      <c r="D369" s="363"/>
    </row>
    <row r="370" spans="2:4" x14ac:dyDescent="0.25">
      <c r="B370" s="49"/>
      <c r="C370" s="363"/>
      <c r="D370" s="363"/>
    </row>
    <row r="371" spans="2:4" x14ac:dyDescent="0.25">
      <c r="B371" s="49"/>
      <c r="C371" s="363"/>
      <c r="D371" s="363"/>
    </row>
    <row r="372" spans="2:4" x14ac:dyDescent="0.25">
      <c r="B372" s="49"/>
      <c r="C372" s="363"/>
      <c r="D372" s="363"/>
    </row>
  </sheetData>
  <sheetProtection sheet="1" selectLockedCells="1"/>
  <mergeCells count="2">
    <mergeCell ref="A2:E2"/>
    <mergeCell ref="B3:E3"/>
  </mergeCells>
  <phoneticPr fontId="4" type="noConversion"/>
  <pageMargins left="0.75" right="0.75" top="1" bottom="1" header="0.5" footer="0.5"/>
  <pageSetup paperSize="9" scale="85"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S47"/>
  <sheetViews>
    <sheetView zoomScale="75" workbookViewId="0">
      <pane xSplit="1" ySplit="6" topLeftCell="B7" activePane="bottomRight" state="frozen"/>
      <selection activeCell="B4" sqref="B4"/>
      <selection pane="topRight" activeCell="B4" sqref="B4"/>
      <selection pane="bottomLeft" activeCell="B4" sqref="B4"/>
      <selection pane="bottomRight" activeCell="O14" sqref="O14"/>
    </sheetView>
  </sheetViews>
  <sheetFormatPr defaultRowHeight="13.2" x14ac:dyDescent="0.25"/>
  <cols>
    <col min="1" max="1" width="12.33203125" customWidth="1"/>
    <col min="2" max="9" width="12.109375" style="2" customWidth="1"/>
    <col min="10" max="10" width="12.88671875" style="2" customWidth="1"/>
    <col min="11" max="12" width="12.33203125" style="2" customWidth="1"/>
    <col min="13" max="13" width="18.6640625" style="2" customWidth="1"/>
    <col min="14" max="15" width="13.21875" style="2" customWidth="1"/>
    <col min="16" max="16" width="15.5546875" style="2" customWidth="1"/>
    <col min="17" max="18" width="13.21875" style="2" customWidth="1"/>
  </cols>
  <sheetData>
    <row r="2" spans="1:19" ht="23.4" thickBot="1" x14ac:dyDescent="0.45">
      <c r="B2" s="637" t="s">
        <v>398</v>
      </c>
      <c r="C2" s="637"/>
      <c r="D2" s="637"/>
      <c r="E2" s="637"/>
      <c r="F2" s="637"/>
      <c r="G2" s="637"/>
      <c r="H2" s="637"/>
      <c r="I2" s="637"/>
      <c r="J2" s="637"/>
      <c r="K2" s="637"/>
      <c r="L2" s="637"/>
      <c r="M2" s="637"/>
      <c r="N2" s="637"/>
      <c r="O2" s="637"/>
      <c r="P2" s="637"/>
      <c r="Q2" s="637"/>
      <c r="R2" s="637"/>
    </row>
    <row r="3" spans="1:19" ht="16.2" thickBot="1" x14ac:dyDescent="0.35">
      <c r="A3" s="607" t="s">
        <v>23</v>
      </c>
      <c r="B3" s="607"/>
      <c r="C3" s="607"/>
      <c r="D3" s="128"/>
      <c r="E3" s="629" t="s">
        <v>22</v>
      </c>
      <c r="F3" s="17">
        <f>'Monthly Spending Plan summary'!$F$2</f>
        <v>2024</v>
      </c>
      <c r="G3" s="6"/>
      <c r="H3" s="6"/>
      <c r="I3" s="6"/>
      <c r="J3" s="6"/>
      <c r="K3" s="6"/>
      <c r="L3" s="6"/>
      <c r="M3" s="6"/>
      <c r="N3" s="6"/>
      <c r="O3" s="6"/>
      <c r="P3" s="6"/>
      <c r="Q3" s="6"/>
      <c r="R3" s="6"/>
    </row>
    <row r="4" spans="1:19" ht="15" x14ac:dyDescent="0.25">
      <c r="A4" s="6"/>
      <c r="B4" s="5"/>
      <c r="C4" s="5"/>
      <c r="D4" s="5"/>
      <c r="E4" s="5"/>
      <c r="F4" s="5"/>
      <c r="G4" s="5"/>
      <c r="H4" s="5"/>
      <c r="I4" s="5"/>
      <c r="J4" s="5"/>
      <c r="K4" s="5"/>
      <c r="L4" s="5"/>
      <c r="M4" s="5"/>
      <c r="N4" s="5"/>
      <c r="O4" s="5"/>
      <c r="P4" s="5"/>
      <c r="Q4" s="372" t="s">
        <v>302</v>
      </c>
      <c r="R4" s="372" t="s">
        <v>396</v>
      </c>
    </row>
    <row r="5" spans="1:19" ht="15" x14ac:dyDescent="0.25">
      <c r="A5" s="6" t="s">
        <v>4</v>
      </c>
      <c r="B5" s="372" t="s">
        <v>286</v>
      </c>
      <c r="C5" s="372" t="s">
        <v>287</v>
      </c>
      <c r="D5" s="372" t="s">
        <v>288</v>
      </c>
      <c r="E5" s="372" t="s">
        <v>289</v>
      </c>
      <c r="F5" s="372" t="s">
        <v>290</v>
      </c>
      <c r="G5" s="372" t="s">
        <v>143</v>
      </c>
      <c r="H5" s="372" t="s">
        <v>106</v>
      </c>
      <c r="I5" s="372" t="s">
        <v>291</v>
      </c>
      <c r="J5" s="372" t="s">
        <v>292</v>
      </c>
      <c r="K5" s="372" t="s">
        <v>293</v>
      </c>
      <c r="L5" s="372" t="s">
        <v>294</v>
      </c>
      <c r="M5" s="372" t="s">
        <v>295</v>
      </c>
      <c r="N5" s="372" t="s">
        <v>296</v>
      </c>
      <c r="O5" s="372" t="s">
        <v>297</v>
      </c>
      <c r="P5" s="372" t="s">
        <v>298</v>
      </c>
      <c r="Q5" s="372" t="s">
        <v>303</v>
      </c>
      <c r="R5" s="372" t="s">
        <v>305</v>
      </c>
    </row>
    <row r="6" spans="1:19" ht="15" x14ac:dyDescent="0.25">
      <c r="A6" s="6" t="s">
        <v>1</v>
      </c>
      <c r="B6" s="11"/>
      <c r="C6" s="11"/>
      <c r="D6" s="11"/>
      <c r="E6" s="11"/>
      <c r="F6" s="11"/>
      <c r="G6" s="11"/>
      <c r="H6" s="11"/>
      <c r="I6" s="11"/>
      <c r="J6" s="11"/>
      <c r="K6" s="11"/>
      <c r="L6" s="11"/>
      <c r="M6" s="11"/>
      <c r="N6" s="11"/>
      <c r="O6" s="11"/>
      <c r="P6" s="11"/>
      <c r="Q6" s="11"/>
      <c r="R6" s="11"/>
    </row>
    <row r="7" spans="1:19" ht="15" x14ac:dyDescent="0.25">
      <c r="A7" s="6" t="s">
        <v>24</v>
      </c>
      <c r="B7" s="639">
        <f>+Jan!B39</f>
        <v>0</v>
      </c>
      <c r="C7" s="639">
        <f>+Jan!C39</f>
        <v>0</v>
      </c>
      <c r="D7" s="639">
        <f>+Jan!D39</f>
        <v>0</v>
      </c>
      <c r="E7" s="639">
        <f>+Jan!E39</f>
        <v>0</v>
      </c>
      <c r="F7" s="639">
        <f>+Jan!F39</f>
        <v>0</v>
      </c>
      <c r="G7" s="639">
        <f>+Jan!G39</f>
        <v>0</v>
      </c>
      <c r="H7" s="639">
        <f>+Jan!H39</f>
        <v>0</v>
      </c>
      <c r="I7" s="639">
        <f>+Jan!I39</f>
        <v>0</v>
      </c>
      <c r="J7" s="639">
        <f>+Jan!J39</f>
        <v>0</v>
      </c>
      <c r="K7" s="639">
        <f>+Jan!K39</f>
        <v>0</v>
      </c>
      <c r="L7" s="639">
        <f>+Jan!L39</f>
        <v>0</v>
      </c>
      <c r="M7" s="639">
        <f>+Jan!M39</f>
        <v>0</v>
      </c>
      <c r="N7" s="639">
        <f>+Jan!N39</f>
        <v>0</v>
      </c>
      <c r="O7" s="639">
        <f>+Jan!O39</f>
        <v>0</v>
      </c>
      <c r="P7" s="639">
        <f>+Jan!P39</f>
        <v>0</v>
      </c>
      <c r="Q7" s="639">
        <f t="shared" ref="Q7:Q17" si="0">SUM(C7:P7)</f>
        <v>0</v>
      </c>
      <c r="R7" s="639">
        <f t="shared" ref="R7:R17" si="1">+B7-Q7</f>
        <v>0</v>
      </c>
      <c r="S7" s="638"/>
    </row>
    <row r="8" spans="1:19" ht="15" x14ac:dyDescent="0.25">
      <c r="A8" s="6" t="s">
        <v>25</v>
      </c>
      <c r="B8" s="639">
        <f>+Feb!B39</f>
        <v>0</v>
      </c>
      <c r="C8" s="639">
        <f>+Feb!C39</f>
        <v>0</v>
      </c>
      <c r="D8" s="639">
        <f>+Feb!D39</f>
        <v>0</v>
      </c>
      <c r="E8" s="639">
        <f>+Feb!E39</f>
        <v>0</v>
      </c>
      <c r="F8" s="639">
        <f>+Feb!F39</f>
        <v>0</v>
      </c>
      <c r="G8" s="639">
        <f>+Feb!G39</f>
        <v>0</v>
      </c>
      <c r="H8" s="639">
        <f>+Feb!H39</f>
        <v>0</v>
      </c>
      <c r="I8" s="639">
        <f>+Feb!I39</f>
        <v>0</v>
      </c>
      <c r="J8" s="639">
        <f>+Feb!J39</f>
        <v>0</v>
      </c>
      <c r="K8" s="639">
        <f>+Feb!K39</f>
        <v>0</v>
      </c>
      <c r="L8" s="639">
        <f>+Feb!L39</f>
        <v>0</v>
      </c>
      <c r="M8" s="639">
        <f>+Feb!M39</f>
        <v>0</v>
      </c>
      <c r="N8" s="639">
        <f>+Feb!N39</f>
        <v>0</v>
      </c>
      <c r="O8" s="639">
        <f>+Feb!O39</f>
        <v>0</v>
      </c>
      <c r="P8" s="639">
        <f>+Feb!P39</f>
        <v>0</v>
      </c>
      <c r="Q8" s="639">
        <f t="shared" si="0"/>
        <v>0</v>
      </c>
      <c r="R8" s="639">
        <f t="shared" si="1"/>
        <v>0</v>
      </c>
      <c r="S8" s="638"/>
    </row>
    <row r="9" spans="1:19" ht="15" x14ac:dyDescent="0.25">
      <c r="A9" s="6" t="s">
        <v>26</v>
      </c>
      <c r="B9" s="639">
        <f>+Mar!B39</f>
        <v>0</v>
      </c>
      <c r="C9" s="639">
        <f>+Mar!C39</f>
        <v>0</v>
      </c>
      <c r="D9" s="639">
        <f>+Mar!D39</f>
        <v>0</v>
      </c>
      <c r="E9" s="639">
        <f>+Mar!E39</f>
        <v>0</v>
      </c>
      <c r="F9" s="639">
        <f>+Mar!F39</f>
        <v>0</v>
      </c>
      <c r="G9" s="639">
        <f>+Mar!G39</f>
        <v>0</v>
      </c>
      <c r="H9" s="639">
        <f>+Mar!H39</f>
        <v>0</v>
      </c>
      <c r="I9" s="639">
        <f>+Mar!I39</f>
        <v>0</v>
      </c>
      <c r="J9" s="639">
        <f>+Mar!J39</f>
        <v>0</v>
      </c>
      <c r="K9" s="639">
        <f>+Mar!K39</f>
        <v>0</v>
      </c>
      <c r="L9" s="639">
        <f>+Mar!L39</f>
        <v>0</v>
      </c>
      <c r="M9" s="639">
        <f>+Mar!M39</f>
        <v>0</v>
      </c>
      <c r="N9" s="639">
        <f>+Mar!N39</f>
        <v>0</v>
      </c>
      <c r="O9" s="639">
        <f>+Mar!O39</f>
        <v>0</v>
      </c>
      <c r="P9" s="639">
        <f>+Mar!P39</f>
        <v>0</v>
      </c>
      <c r="Q9" s="639">
        <f t="shared" si="0"/>
        <v>0</v>
      </c>
      <c r="R9" s="639">
        <f t="shared" si="1"/>
        <v>0</v>
      </c>
      <c r="S9" s="638"/>
    </row>
    <row r="10" spans="1:19" ht="15" x14ac:dyDescent="0.25">
      <c r="A10" s="6" t="s">
        <v>27</v>
      </c>
      <c r="B10" s="639">
        <f>+Apr!B39</f>
        <v>0</v>
      </c>
      <c r="C10" s="639">
        <f>+Apr!C39</f>
        <v>0</v>
      </c>
      <c r="D10" s="639">
        <f>+Apr!D39</f>
        <v>0</v>
      </c>
      <c r="E10" s="639">
        <f>+Apr!E39</f>
        <v>0</v>
      </c>
      <c r="F10" s="639">
        <f>+Apr!F39</f>
        <v>0</v>
      </c>
      <c r="G10" s="639">
        <f>+Apr!G39</f>
        <v>0</v>
      </c>
      <c r="H10" s="639">
        <f>+Apr!H39</f>
        <v>0</v>
      </c>
      <c r="I10" s="639">
        <f>+Apr!I39</f>
        <v>0</v>
      </c>
      <c r="J10" s="639">
        <f>+Apr!J39</f>
        <v>0</v>
      </c>
      <c r="K10" s="639">
        <f>+Apr!K39</f>
        <v>0</v>
      </c>
      <c r="L10" s="639">
        <f>+Apr!L39</f>
        <v>0</v>
      </c>
      <c r="M10" s="639">
        <f>+Apr!M39</f>
        <v>0</v>
      </c>
      <c r="N10" s="639">
        <f>+Apr!N39</f>
        <v>0</v>
      </c>
      <c r="O10" s="639">
        <f>+Apr!O39</f>
        <v>0</v>
      </c>
      <c r="P10" s="639">
        <f>+Apr!P39</f>
        <v>0</v>
      </c>
      <c r="Q10" s="639">
        <f t="shared" si="0"/>
        <v>0</v>
      </c>
      <c r="R10" s="639">
        <f t="shared" si="1"/>
        <v>0</v>
      </c>
      <c r="S10" s="638"/>
    </row>
    <row r="11" spans="1:19" ht="15" x14ac:dyDescent="0.25">
      <c r="A11" s="6" t="s">
        <v>13</v>
      </c>
      <c r="B11" s="639">
        <f>+May!B39</f>
        <v>0</v>
      </c>
      <c r="C11" s="639">
        <f>+May!C39</f>
        <v>0</v>
      </c>
      <c r="D11" s="639">
        <f>+May!D39</f>
        <v>0</v>
      </c>
      <c r="E11" s="639">
        <f>+May!E39</f>
        <v>0</v>
      </c>
      <c r="F11" s="639">
        <f>+May!F39</f>
        <v>0</v>
      </c>
      <c r="G11" s="639">
        <f>+May!G39</f>
        <v>0</v>
      </c>
      <c r="H11" s="639">
        <f>+May!H39</f>
        <v>0</v>
      </c>
      <c r="I11" s="639">
        <f>+May!I39</f>
        <v>0</v>
      </c>
      <c r="J11" s="639">
        <f>+May!J39</f>
        <v>0</v>
      </c>
      <c r="K11" s="639">
        <f>+May!K39</f>
        <v>0</v>
      </c>
      <c r="L11" s="639">
        <f>+May!L39</f>
        <v>0</v>
      </c>
      <c r="M11" s="639">
        <f>+May!M39</f>
        <v>0</v>
      </c>
      <c r="N11" s="639">
        <f>+May!N39</f>
        <v>0</v>
      </c>
      <c r="O11" s="639">
        <f>+May!O39</f>
        <v>0</v>
      </c>
      <c r="P11" s="639">
        <f>+May!P39</f>
        <v>0</v>
      </c>
      <c r="Q11" s="639">
        <f t="shared" si="0"/>
        <v>0</v>
      </c>
      <c r="R11" s="639">
        <f t="shared" si="1"/>
        <v>0</v>
      </c>
      <c r="S11" s="638"/>
    </row>
    <row r="12" spans="1:19" ht="15" x14ac:dyDescent="0.25">
      <c r="A12" s="6" t="s">
        <v>28</v>
      </c>
      <c r="B12" s="639">
        <f>+Jun!B39</f>
        <v>0</v>
      </c>
      <c r="C12" s="639">
        <f>+Jun!C39</f>
        <v>0</v>
      </c>
      <c r="D12" s="639">
        <f>+Jun!D39</f>
        <v>0</v>
      </c>
      <c r="E12" s="639">
        <f>+Jun!E39</f>
        <v>0</v>
      </c>
      <c r="F12" s="639">
        <f>+Jun!F39</f>
        <v>0</v>
      </c>
      <c r="G12" s="639">
        <f>+Jun!G39</f>
        <v>0</v>
      </c>
      <c r="H12" s="639">
        <f>+Jun!H39</f>
        <v>0</v>
      </c>
      <c r="I12" s="639">
        <f>+Jun!I39</f>
        <v>0</v>
      </c>
      <c r="J12" s="639">
        <f>+Jun!J39</f>
        <v>0</v>
      </c>
      <c r="K12" s="639">
        <f>+Jun!K39</f>
        <v>0</v>
      </c>
      <c r="L12" s="639">
        <f>+Jun!L39</f>
        <v>0</v>
      </c>
      <c r="M12" s="639">
        <f>+Jun!M39</f>
        <v>0</v>
      </c>
      <c r="N12" s="639">
        <f>+Jun!N39</f>
        <v>0</v>
      </c>
      <c r="O12" s="639">
        <f>+Jun!O39</f>
        <v>0</v>
      </c>
      <c r="P12" s="639">
        <f>+Jun!P39</f>
        <v>0</v>
      </c>
      <c r="Q12" s="639">
        <f t="shared" si="0"/>
        <v>0</v>
      </c>
      <c r="R12" s="639">
        <f t="shared" si="1"/>
        <v>0</v>
      </c>
      <c r="S12" s="638"/>
    </row>
    <row r="13" spans="1:19" ht="15" x14ac:dyDescent="0.25">
      <c r="A13" s="6" t="s">
        <v>29</v>
      </c>
      <c r="B13" s="639">
        <f>+Jul!B39</f>
        <v>0</v>
      </c>
      <c r="C13" s="639">
        <f>+Jul!C39</f>
        <v>0</v>
      </c>
      <c r="D13" s="639">
        <f>+Jul!D39</f>
        <v>0</v>
      </c>
      <c r="E13" s="639">
        <f>+Jul!E39</f>
        <v>0</v>
      </c>
      <c r="F13" s="639">
        <f>+Jul!F39</f>
        <v>0</v>
      </c>
      <c r="G13" s="639">
        <f>+Jul!G39</f>
        <v>0</v>
      </c>
      <c r="H13" s="639">
        <f>+Jul!H39</f>
        <v>0</v>
      </c>
      <c r="I13" s="639">
        <f>+Jul!I39</f>
        <v>0</v>
      </c>
      <c r="J13" s="639">
        <f>+Jul!J39</f>
        <v>0</v>
      </c>
      <c r="K13" s="639">
        <f>+Jul!K39</f>
        <v>0</v>
      </c>
      <c r="L13" s="639">
        <f>+Jul!L39</f>
        <v>0</v>
      </c>
      <c r="M13" s="639">
        <f>+Jul!M39</f>
        <v>0</v>
      </c>
      <c r="N13" s="639">
        <f>+Jul!N39</f>
        <v>0</v>
      </c>
      <c r="O13" s="639">
        <f>+Jul!O39</f>
        <v>0</v>
      </c>
      <c r="P13" s="639">
        <f>+Jul!P39</f>
        <v>0</v>
      </c>
      <c r="Q13" s="639">
        <f t="shared" si="0"/>
        <v>0</v>
      </c>
      <c r="R13" s="639">
        <f t="shared" si="1"/>
        <v>0</v>
      </c>
      <c r="S13" s="638"/>
    </row>
    <row r="14" spans="1:19" ht="15" x14ac:dyDescent="0.25">
      <c r="A14" s="6" t="s">
        <v>30</v>
      </c>
      <c r="B14" s="639">
        <f>+Aug!B39</f>
        <v>0</v>
      </c>
      <c r="C14" s="639">
        <f>+Aug!C39</f>
        <v>0</v>
      </c>
      <c r="D14" s="639">
        <f>+Aug!D39</f>
        <v>0</v>
      </c>
      <c r="E14" s="639">
        <f>+Aug!E39</f>
        <v>0</v>
      </c>
      <c r="F14" s="639">
        <f>+Aug!F39</f>
        <v>0</v>
      </c>
      <c r="G14" s="639">
        <f>+Aug!G39</f>
        <v>0</v>
      </c>
      <c r="H14" s="639">
        <f>+Aug!H39</f>
        <v>0</v>
      </c>
      <c r="I14" s="639">
        <f>+Aug!I39</f>
        <v>0</v>
      </c>
      <c r="J14" s="639">
        <f>+Aug!J39</f>
        <v>0</v>
      </c>
      <c r="K14" s="639">
        <f>+Aug!K39</f>
        <v>0</v>
      </c>
      <c r="L14" s="639">
        <f>+Aug!L39</f>
        <v>0</v>
      </c>
      <c r="M14" s="639">
        <f>+Aug!M39</f>
        <v>0</v>
      </c>
      <c r="N14" s="639">
        <f>+Aug!N39</f>
        <v>0</v>
      </c>
      <c r="O14" s="639">
        <f>+Aug!O39</f>
        <v>0</v>
      </c>
      <c r="P14" s="639">
        <f>+Aug!P39</f>
        <v>0</v>
      </c>
      <c r="Q14" s="639">
        <f t="shared" si="0"/>
        <v>0</v>
      </c>
      <c r="R14" s="639">
        <f t="shared" si="1"/>
        <v>0</v>
      </c>
      <c r="S14" s="638"/>
    </row>
    <row r="15" spans="1:19" ht="15" x14ac:dyDescent="0.25">
      <c r="A15" s="6" t="s">
        <v>31</v>
      </c>
      <c r="B15" s="639">
        <f>+Sep!B39</f>
        <v>0</v>
      </c>
      <c r="C15" s="639">
        <f>+Sep!C39</f>
        <v>0</v>
      </c>
      <c r="D15" s="639">
        <f>+Sep!D39</f>
        <v>0</v>
      </c>
      <c r="E15" s="639">
        <f>+Sep!E39</f>
        <v>0</v>
      </c>
      <c r="F15" s="639">
        <f>+Sep!F39</f>
        <v>0</v>
      </c>
      <c r="G15" s="639">
        <f>+Sep!G39</f>
        <v>0</v>
      </c>
      <c r="H15" s="639">
        <f>+Sep!H39</f>
        <v>0</v>
      </c>
      <c r="I15" s="639">
        <f>+Sep!I39</f>
        <v>0</v>
      </c>
      <c r="J15" s="639">
        <f>+Sep!J39</f>
        <v>0</v>
      </c>
      <c r="K15" s="639">
        <f>+Sep!K39</f>
        <v>0</v>
      </c>
      <c r="L15" s="639">
        <f>+Sep!L39</f>
        <v>0</v>
      </c>
      <c r="M15" s="639">
        <f>+Sep!M39</f>
        <v>0</v>
      </c>
      <c r="N15" s="639">
        <f>+Sep!N39</f>
        <v>0</v>
      </c>
      <c r="O15" s="639">
        <f>+Sep!O39</f>
        <v>0</v>
      </c>
      <c r="P15" s="639">
        <f>+Sep!P39</f>
        <v>0</v>
      </c>
      <c r="Q15" s="639">
        <f t="shared" si="0"/>
        <v>0</v>
      </c>
      <c r="R15" s="639">
        <f t="shared" si="1"/>
        <v>0</v>
      </c>
      <c r="S15" s="638"/>
    </row>
    <row r="16" spans="1:19" ht="15" x14ac:dyDescent="0.25">
      <c r="A16" s="6" t="s">
        <v>32</v>
      </c>
      <c r="B16" s="639">
        <f>+Oct!B39</f>
        <v>0</v>
      </c>
      <c r="C16" s="639">
        <f>+Oct!C39</f>
        <v>0</v>
      </c>
      <c r="D16" s="639">
        <f>+Oct!D39</f>
        <v>0</v>
      </c>
      <c r="E16" s="639">
        <f>+Oct!E39</f>
        <v>0</v>
      </c>
      <c r="F16" s="639">
        <f>+Oct!F39</f>
        <v>0</v>
      </c>
      <c r="G16" s="639">
        <f>+Oct!G39</f>
        <v>0</v>
      </c>
      <c r="H16" s="639">
        <f>+Oct!H39</f>
        <v>0</v>
      </c>
      <c r="I16" s="639">
        <f>+Oct!I39</f>
        <v>0</v>
      </c>
      <c r="J16" s="639">
        <f>+Oct!J39</f>
        <v>0</v>
      </c>
      <c r="K16" s="639">
        <f>+Oct!K39</f>
        <v>0</v>
      </c>
      <c r="L16" s="639">
        <f>+Oct!L39</f>
        <v>0</v>
      </c>
      <c r="M16" s="639">
        <f>+Oct!M39</f>
        <v>0</v>
      </c>
      <c r="N16" s="639">
        <f>+Oct!N39</f>
        <v>0</v>
      </c>
      <c r="O16" s="639">
        <f>+Oct!O39</f>
        <v>0</v>
      </c>
      <c r="P16" s="639">
        <f>+Oct!P39</f>
        <v>0</v>
      </c>
      <c r="Q16" s="639">
        <f t="shared" si="0"/>
        <v>0</v>
      </c>
      <c r="R16" s="639">
        <f t="shared" si="1"/>
        <v>0</v>
      </c>
      <c r="S16" s="638"/>
    </row>
    <row r="17" spans="1:19" ht="15" x14ac:dyDescent="0.25">
      <c r="A17" s="6" t="s">
        <v>33</v>
      </c>
      <c r="B17" s="639">
        <f>+Nov!B39</f>
        <v>0</v>
      </c>
      <c r="C17" s="639">
        <f>+Nov!C39</f>
        <v>0</v>
      </c>
      <c r="D17" s="639">
        <f>+Nov!D39</f>
        <v>0</v>
      </c>
      <c r="E17" s="639">
        <f>+Nov!E39</f>
        <v>0</v>
      </c>
      <c r="F17" s="639">
        <f>+Nov!F39</f>
        <v>0</v>
      </c>
      <c r="G17" s="639">
        <f>+Nov!G39</f>
        <v>0</v>
      </c>
      <c r="H17" s="639">
        <f>+Nov!H39</f>
        <v>0</v>
      </c>
      <c r="I17" s="639">
        <f>+Nov!I39</f>
        <v>0</v>
      </c>
      <c r="J17" s="639">
        <f>+Nov!J39</f>
        <v>0</v>
      </c>
      <c r="K17" s="639">
        <f>+Nov!K39</f>
        <v>0</v>
      </c>
      <c r="L17" s="639">
        <f>+Nov!L39</f>
        <v>0</v>
      </c>
      <c r="M17" s="639">
        <f>+Nov!M39</f>
        <v>0</v>
      </c>
      <c r="N17" s="639">
        <f>+Nov!N39</f>
        <v>0</v>
      </c>
      <c r="O17" s="639">
        <f>+Nov!O39</f>
        <v>0</v>
      </c>
      <c r="P17" s="639">
        <f>+Nov!P39</f>
        <v>0</v>
      </c>
      <c r="Q17" s="639">
        <f t="shared" si="0"/>
        <v>0</v>
      </c>
      <c r="R17" s="639">
        <f t="shared" si="1"/>
        <v>0</v>
      </c>
      <c r="S17" s="638"/>
    </row>
    <row r="18" spans="1:19" ht="15" x14ac:dyDescent="0.25">
      <c r="A18" s="6" t="s">
        <v>34</v>
      </c>
      <c r="B18" s="639">
        <f>+Dec!B39</f>
        <v>0</v>
      </c>
      <c r="C18" s="639">
        <f>+Dec!C39</f>
        <v>0</v>
      </c>
      <c r="D18" s="639">
        <f>+Dec!D39</f>
        <v>0</v>
      </c>
      <c r="E18" s="639">
        <f>+Dec!E39</f>
        <v>0</v>
      </c>
      <c r="F18" s="639">
        <f>+Dec!F39</f>
        <v>0</v>
      </c>
      <c r="G18" s="639">
        <f>+Dec!G39</f>
        <v>0</v>
      </c>
      <c r="H18" s="639">
        <f>+Dec!H39</f>
        <v>0</v>
      </c>
      <c r="I18" s="639">
        <f>+Dec!I39</f>
        <v>0</v>
      </c>
      <c r="J18" s="639">
        <f>+Dec!J39</f>
        <v>0</v>
      </c>
      <c r="K18" s="639">
        <f>+Dec!K39</f>
        <v>0</v>
      </c>
      <c r="L18" s="639">
        <f>+Dec!L39</f>
        <v>0</v>
      </c>
      <c r="M18" s="639">
        <f>+Dec!M39</f>
        <v>0</v>
      </c>
      <c r="N18" s="639">
        <f>+Dec!N39</f>
        <v>0</v>
      </c>
      <c r="O18" s="639">
        <f>+Dec!O39</f>
        <v>0</v>
      </c>
      <c r="P18" s="639">
        <f>+Dec!P39</f>
        <v>0</v>
      </c>
      <c r="Q18" s="639">
        <f>+Dec!Q39</f>
        <v>0</v>
      </c>
      <c r="R18" s="639">
        <f>+Dec!R39</f>
        <v>0</v>
      </c>
      <c r="S18" s="638"/>
    </row>
    <row r="19" spans="1:19" ht="15.6" thickBot="1" x14ac:dyDescent="0.3">
      <c r="A19" s="6" t="s">
        <v>15</v>
      </c>
      <c r="B19" s="640">
        <f t="shared" ref="B19:R19" si="2">SUM(B7:B18)</f>
        <v>0</v>
      </c>
      <c r="C19" s="640">
        <f t="shared" si="2"/>
        <v>0</v>
      </c>
      <c r="D19" s="640">
        <f t="shared" si="2"/>
        <v>0</v>
      </c>
      <c r="E19" s="640">
        <f t="shared" si="2"/>
        <v>0</v>
      </c>
      <c r="F19" s="640">
        <f t="shared" si="2"/>
        <v>0</v>
      </c>
      <c r="G19" s="640">
        <f t="shared" si="2"/>
        <v>0</v>
      </c>
      <c r="H19" s="640">
        <f t="shared" si="2"/>
        <v>0</v>
      </c>
      <c r="I19" s="640">
        <f t="shared" si="2"/>
        <v>0</v>
      </c>
      <c r="J19" s="640">
        <f t="shared" si="2"/>
        <v>0</v>
      </c>
      <c r="K19" s="640">
        <f t="shared" si="2"/>
        <v>0</v>
      </c>
      <c r="L19" s="640">
        <f t="shared" si="2"/>
        <v>0</v>
      </c>
      <c r="M19" s="640">
        <f t="shared" si="2"/>
        <v>0</v>
      </c>
      <c r="N19" s="640">
        <f t="shared" si="2"/>
        <v>0</v>
      </c>
      <c r="O19" s="640">
        <f t="shared" si="2"/>
        <v>0</v>
      </c>
      <c r="P19" s="640">
        <f t="shared" si="2"/>
        <v>0</v>
      </c>
      <c r="Q19" s="640">
        <f t="shared" si="2"/>
        <v>0</v>
      </c>
      <c r="R19" s="640">
        <f t="shared" si="2"/>
        <v>0</v>
      </c>
      <c r="S19" s="638"/>
    </row>
    <row r="20" spans="1:19" ht="15.6" thickTop="1" x14ac:dyDescent="0.25">
      <c r="A20" s="6"/>
      <c r="B20" s="641"/>
      <c r="C20" s="641"/>
      <c r="D20" s="641"/>
      <c r="E20" s="641"/>
      <c r="F20" s="641"/>
      <c r="G20" s="641"/>
      <c r="H20" s="641"/>
      <c r="I20" s="641"/>
      <c r="J20" s="641"/>
      <c r="K20" s="641"/>
      <c r="L20" s="641"/>
      <c r="M20" s="641"/>
      <c r="N20" s="641"/>
      <c r="O20" s="641"/>
      <c r="P20" s="641"/>
      <c r="Q20" s="641"/>
      <c r="R20" s="641"/>
    </row>
    <row r="21" spans="1:19" ht="15" x14ac:dyDescent="0.25">
      <c r="A21" s="8" t="s">
        <v>17</v>
      </c>
      <c r="B21" s="641"/>
      <c r="C21" s="641"/>
      <c r="D21" s="641"/>
      <c r="E21" s="641"/>
      <c r="F21" s="641"/>
      <c r="G21" s="641"/>
      <c r="H21" s="641"/>
      <c r="I21" s="641"/>
      <c r="J21" s="641"/>
      <c r="K21" s="641"/>
      <c r="L21" s="641"/>
      <c r="M21" s="641"/>
      <c r="N21" s="641"/>
      <c r="O21" s="641"/>
      <c r="P21" s="641"/>
      <c r="Q21" s="641"/>
      <c r="R21" s="641"/>
    </row>
    <row r="22" spans="1:19" ht="15" x14ac:dyDescent="0.25">
      <c r="A22" s="6" t="s">
        <v>24</v>
      </c>
      <c r="B22" s="639">
        <f t="shared" ref="B22:R22" si="3">+B7</f>
        <v>0</v>
      </c>
      <c r="C22" s="639">
        <f t="shared" si="3"/>
        <v>0</v>
      </c>
      <c r="D22" s="639">
        <f t="shared" si="3"/>
        <v>0</v>
      </c>
      <c r="E22" s="639">
        <f t="shared" si="3"/>
        <v>0</v>
      </c>
      <c r="F22" s="639">
        <f t="shared" si="3"/>
        <v>0</v>
      </c>
      <c r="G22" s="639">
        <f t="shared" si="3"/>
        <v>0</v>
      </c>
      <c r="H22" s="639">
        <f t="shared" si="3"/>
        <v>0</v>
      </c>
      <c r="I22" s="639">
        <f t="shared" si="3"/>
        <v>0</v>
      </c>
      <c r="J22" s="639">
        <f t="shared" si="3"/>
        <v>0</v>
      </c>
      <c r="K22" s="639">
        <f t="shared" si="3"/>
        <v>0</v>
      </c>
      <c r="L22" s="639">
        <f t="shared" si="3"/>
        <v>0</v>
      </c>
      <c r="M22" s="639">
        <f t="shared" si="3"/>
        <v>0</v>
      </c>
      <c r="N22" s="639">
        <f t="shared" si="3"/>
        <v>0</v>
      </c>
      <c r="O22" s="639">
        <f t="shared" si="3"/>
        <v>0</v>
      </c>
      <c r="P22" s="639">
        <f t="shared" si="3"/>
        <v>0</v>
      </c>
      <c r="Q22" s="639">
        <f t="shared" si="3"/>
        <v>0</v>
      </c>
      <c r="R22" s="639">
        <f t="shared" si="3"/>
        <v>0</v>
      </c>
    </row>
    <row r="23" spans="1:19" ht="15" x14ac:dyDescent="0.25">
      <c r="A23" s="6" t="s">
        <v>25</v>
      </c>
      <c r="B23" s="639">
        <f t="shared" ref="B23:B33" si="4">+B22+B8</f>
        <v>0</v>
      </c>
      <c r="C23" s="639">
        <f t="shared" ref="C23:C33" si="5">+C22+C8</f>
        <v>0</v>
      </c>
      <c r="D23" s="639">
        <f t="shared" ref="D23:D33" si="6">+D22+D8</f>
        <v>0</v>
      </c>
      <c r="E23" s="639">
        <f t="shared" ref="E23:E33" si="7">+E22+E8</f>
        <v>0</v>
      </c>
      <c r="F23" s="639">
        <f t="shared" ref="F23:F33" si="8">+F22+F8</f>
        <v>0</v>
      </c>
      <c r="G23" s="639">
        <f t="shared" ref="G23:G33" si="9">+G22+G8</f>
        <v>0</v>
      </c>
      <c r="H23" s="639">
        <f t="shared" ref="H23:H33" si="10">+H22+H8</f>
        <v>0</v>
      </c>
      <c r="I23" s="639">
        <f t="shared" ref="I23:I33" si="11">+I22+I8</f>
        <v>0</v>
      </c>
      <c r="J23" s="639">
        <f t="shared" ref="J23:J33" si="12">+J22+J8</f>
        <v>0</v>
      </c>
      <c r="K23" s="639">
        <f t="shared" ref="K23:K33" si="13">+K22+K8</f>
        <v>0</v>
      </c>
      <c r="L23" s="639">
        <f t="shared" ref="L23:L33" si="14">+L22+L8</f>
        <v>0</v>
      </c>
      <c r="M23" s="639">
        <f t="shared" ref="M23:M33" si="15">+M22+M8</f>
        <v>0</v>
      </c>
      <c r="N23" s="639">
        <f t="shared" ref="N23:N33" si="16">+N22+N8</f>
        <v>0</v>
      </c>
      <c r="O23" s="639">
        <f t="shared" ref="O23:O33" si="17">+O22+O8</f>
        <v>0</v>
      </c>
      <c r="P23" s="639">
        <f t="shared" ref="P23:P33" si="18">+P22+P8</f>
        <v>0</v>
      </c>
      <c r="Q23" s="639">
        <f t="shared" ref="Q23:Q33" si="19">+Q22+Q8</f>
        <v>0</v>
      </c>
      <c r="R23" s="639">
        <f t="shared" ref="R23:R33" si="20">+R22+R8</f>
        <v>0</v>
      </c>
    </row>
    <row r="24" spans="1:19" ht="15" x14ac:dyDescent="0.25">
      <c r="A24" s="6" t="s">
        <v>26</v>
      </c>
      <c r="B24" s="639">
        <f t="shared" si="4"/>
        <v>0</v>
      </c>
      <c r="C24" s="639">
        <f t="shared" si="5"/>
        <v>0</v>
      </c>
      <c r="D24" s="639">
        <f t="shared" si="6"/>
        <v>0</v>
      </c>
      <c r="E24" s="639">
        <f t="shared" si="7"/>
        <v>0</v>
      </c>
      <c r="F24" s="639">
        <f t="shared" si="8"/>
        <v>0</v>
      </c>
      <c r="G24" s="639">
        <f t="shared" si="9"/>
        <v>0</v>
      </c>
      <c r="H24" s="639">
        <f t="shared" si="10"/>
        <v>0</v>
      </c>
      <c r="I24" s="639">
        <f t="shared" si="11"/>
        <v>0</v>
      </c>
      <c r="J24" s="639">
        <f t="shared" si="12"/>
        <v>0</v>
      </c>
      <c r="K24" s="639">
        <f t="shared" si="13"/>
        <v>0</v>
      </c>
      <c r="L24" s="639">
        <f t="shared" si="14"/>
        <v>0</v>
      </c>
      <c r="M24" s="639">
        <f t="shared" si="15"/>
        <v>0</v>
      </c>
      <c r="N24" s="639">
        <f t="shared" si="16"/>
        <v>0</v>
      </c>
      <c r="O24" s="639">
        <f t="shared" si="17"/>
        <v>0</v>
      </c>
      <c r="P24" s="639">
        <f t="shared" si="18"/>
        <v>0</v>
      </c>
      <c r="Q24" s="639">
        <f t="shared" si="19"/>
        <v>0</v>
      </c>
      <c r="R24" s="639">
        <f t="shared" si="20"/>
        <v>0</v>
      </c>
    </row>
    <row r="25" spans="1:19" ht="15" x14ac:dyDescent="0.25">
      <c r="A25" s="6" t="s">
        <v>27</v>
      </c>
      <c r="B25" s="639">
        <f t="shared" si="4"/>
        <v>0</v>
      </c>
      <c r="C25" s="639">
        <f t="shared" si="5"/>
        <v>0</v>
      </c>
      <c r="D25" s="639">
        <f t="shared" si="6"/>
        <v>0</v>
      </c>
      <c r="E25" s="639">
        <f t="shared" si="7"/>
        <v>0</v>
      </c>
      <c r="F25" s="639">
        <f t="shared" si="8"/>
        <v>0</v>
      </c>
      <c r="G25" s="639">
        <f t="shared" si="9"/>
        <v>0</v>
      </c>
      <c r="H25" s="639">
        <f t="shared" si="10"/>
        <v>0</v>
      </c>
      <c r="I25" s="639">
        <f t="shared" si="11"/>
        <v>0</v>
      </c>
      <c r="J25" s="639">
        <f t="shared" si="12"/>
        <v>0</v>
      </c>
      <c r="K25" s="639">
        <f t="shared" si="13"/>
        <v>0</v>
      </c>
      <c r="L25" s="639">
        <f t="shared" si="14"/>
        <v>0</v>
      </c>
      <c r="M25" s="639">
        <f t="shared" si="15"/>
        <v>0</v>
      </c>
      <c r="N25" s="639">
        <f t="shared" si="16"/>
        <v>0</v>
      </c>
      <c r="O25" s="639">
        <f t="shared" si="17"/>
        <v>0</v>
      </c>
      <c r="P25" s="639">
        <f t="shared" si="18"/>
        <v>0</v>
      </c>
      <c r="Q25" s="639">
        <f t="shared" si="19"/>
        <v>0</v>
      </c>
      <c r="R25" s="639">
        <f t="shared" si="20"/>
        <v>0</v>
      </c>
    </row>
    <row r="26" spans="1:19" ht="15" x14ac:dyDescent="0.25">
      <c r="A26" s="6" t="s">
        <v>13</v>
      </c>
      <c r="B26" s="639">
        <f t="shared" si="4"/>
        <v>0</v>
      </c>
      <c r="C26" s="639">
        <f t="shared" si="5"/>
        <v>0</v>
      </c>
      <c r="D26" s="639">
        <f t="shared" si="6"/>
        <v>0</v>
      </c>
      <c r="E26" s="639">
        <f t="shared" si="7"/>
        <v>0</v>
      </c>
      <c r="F26" s="639">
        <f t="shared" si="8"/>
        <v>0</v>
      </c>
      <c r="G26" s="639">
        <f t="shared" si="9"/>
        <v>0</v>
      </c>
      <c r="H26" s="639">
        <f t="shared" si="10"/>
        <v>0</v>
      </c>
      <c r="I26" s="639">
        <f t="shared" si="11"/>
        <v>0</v>
      </c>
      <c r="J26" s="639">
        <f t="shared" si="12"/>
        <v>0</v>
      </c>
      <c r="K26" s="639">
        <f t="shared" si="13"/>
        <v>0</v>
      </c>
      <c r="L26" s="639">
        <f t="shared" si="14"/>
        <v>0</v>
      </c>
      <c r="M26" s="639">
        <f t="shared" si="15"/>
        <v>0</v>
      </c>
      <c r="N26" s="639">
        <f t="shared" si="16"/>
        <v>0</v>
      </c>
      <c r="O26" s="639">
        <f t="shared" si="17"/>
        <v>0</v>
      </c>
      <c r="P26" s="639">
        <f t="shared" si="18"/>
        <v>0</v>
      </c>
      <c r="Q26" s="639">
        <f t="shared" si="19"/>
        <v>0</v>
      </c>
      <c r="R26" s="639">
        <f t="shared" si="20"/>
        <v>0</v>
      </c>
    </row>
    <row r="27" spans="1:19" ht="15" x14ac:dyDescent="0.25">
      <c r="A27" s="6" t="s">
        <v>28</v>
      </c>
      <c r="B27" s="639">
        <f t="shared" si="4"/>
        <v>0</v>
      </c>
      <c r="C27" s="639">
        <f t="shared" si="5"/>
        <v>0</v>
      </c>
      <c r="D27" s="639">
        <f t="shared" si="6"/>
        <v>0</v>
      </c>
      <c r="E27" s="639">
        <f t="shared" si="7"/>
        <v>0</v>
      </c>
      <c r="F27" s="639">
        <f t="shared" si="8"/>
        <v>0</v>
      </c>
      <c r="G27" s="639">
        <f t="shared" si="9"/>
        <v>0</v>
      </c>
      <c r="H27" s="639">
        <f t="shared" si="10"/>
        <v>0</v>
      </c>
      <c r="I27" s="639">
        <f t="shared" si="11"/>
        <v>0</v>
      </c>
      <c r="J27" s="639">
        <f t="shared" si="12"/>
        <v>0</v>
      </c>
      <c r="K27" s="639">
        <f t="shared" si="13"/>
        <v>0</v>
      </c>
      <c r="L27" s="639">
        <f t="shared" si="14"/>
        <v>0</v>
      </c>
      <c r="M27" s="639">
        <f t="shared" si="15"/>
        <v>0</v>
      </c>
      <c r="N27" s="639">
        <f t="shared" si="16"/>
        <v>0</v>
      </c>
      <c r="O27" s="639">
        <f t="shared" si="17"/>
        <v>0</v>
      </c>
      <c r="P27" s="639">
        <f t="shared" si="18"/>
        <v>0</v>
      </c>
      <c r="Q27" s="639">
        <f t="shared" si="19"/>
        <v>0</v>
      </c>
      <c r="R27" s="639">
        <f t="shared" si="20"/>
        <v>0</v>
      </c>
    </row>
    <row r="28" spans="1:19" ht="15" x14ac:dyDescent="0.25">
      <c r="A28" s="6" t="s">
        <v>29</v>
      </c>
      <c r="B28" s="639">
        <f t="shared" si="4"/>
        <v>0</v>
      </c>
      <c r="C28" s="639">
        <f t="shared" si="5"/>
        <v>0</v>
      </c>
      <c r="D28" s="639">
        <f t="shared" si="6"/>
        <v>0</v>
      </c>
      <c r="E28" s="639">
        <f t="shared" si="7"/>
        <v>0</v>
      </c>
      <c r="F28" s="639">
        <f t="shared" si="8"/>
        <v>0</v>
      </c>
      <c r="G28" s="639">
        <f t="shared" si="9"/>
        <v>0</v>
      </c>
      <c r="H28" s="639">
        <f t="shared" si="10"/>
        <v>0</v>
      </c>
      <c r="I28" s="639">
        <f t="shared" si="11"/>
        <v>0</v>
      </c>
      <c r="J28" s="639">
        <f t="shared" si="12"/>
        <v>0</v>
      </c>
      <c r="K28" s="639">
        <f t="shared" si="13"/>
        <v>0</v>
      </c>
      <c r="L28" s="639">
        <f t="shared" si="14"/>
        <v>0</v>
      </c>
      <c r="M28" s="639">
        <f t="shared" si="15"/>
        <v>0</v>
      </c>
      <c r="N28" s="639">
        <f t="shared" si="16"/>
        <v>0</v>
      </c>
      <c r="O28" s="639">
        <f t="shared" si="17"/>
        <v>0</v>
      </c>
      <c r="P28" s="639">
        <f t="shared" si="18"/>
        <v>0</v>
      </c>
      <c r="Q28" s="639">
        <f t="shared" si="19"/>
        <v>0</v>
      </c>
      <c r="R28" s="639">
        <f t="shared" si="20"/>
        <v>0</v>
      </c>
    </row>
    <row r="29" spans="1:19" ht="15" x14ac:dyDescent="0.25">
      <c r="A29" s="6" t="s">
        <v>30</v>
      </c>
      <c r="B29" s="639">
        <f t="shared" si="4"/>
        <v>0</v>
      </c>
      <c r="C29" s="639">
        <f t="shared" si="5"/>
        <v>0</v>
      </c>
      <c r="D29" s="639">
        <f t="shared" si="6"/>
        <v>0</v>
      </c>
      <c r="E29" s="639">
        <f t="shared" si="7"/>
        <v>0</v>
      </c>
      <c r="F29" s="639">
        <f t="shared" si="8"/>
        <v>0</v>
      </c>
      <c r="G29" s="639">
        <f t="shared" si="9"/>
        <v>0</v>
      </c>
      <c r="H29" s="639">
        <f t="shared" si="10"/>
        <v>0</v>
      </c>
      <c r="I29" s="639">
        <f t="shared" si="11"/>
        <v>0</v>
      </c>
      <c r="J29" s="639">
        <f t="shared" si="12"/>
        <v>0</v>
      </c>
      <c r="K29" s="639">
        <f t="shared" si="13"/>
        <v>0</v>
      </c>
      <c r="L29" s="639">
        <f t="shared" si="14"/>
        <v>0</v>
      </c>
      <c r="M29" s="639">
        <f t="shared" si="15"/>
        <v>0</v>
      </c>
      <c r="N29" s="639">
        <f t="shared" si="16"/>
        <v>0</v>
      </c>
      <c r="O29" s="639">
        <f t="shared" si="17"/>
        <v>0</v>
      </c>
      <c r="P29" s="639">
        <f t="shared" si="18"/>
        <v>0</v>
      </c>
      <c r="Q29" s="639">
        <f t="shared" si="19"/>
        <v>0</v>
      </c>
      <c r="R29" s="639">
        <f t="shared" si="20"/>
        <v>0</v>
      </c>
    </row>
    <row r="30" spans="1:19" ht="15" x14ac:dyDescent="0.25">
      <c r="A30" s="6" t="s">
        <v>31</v>
      </c>
      <c r="B30" s="639">
        <f t="shared" si="4"/>
        <v>0</v>
      </c>
      <c r="C30" s="639">
        <f t="shared" si="5"/>
        <v>0</v>
      </c>
      <c r="D30" s="639">
        <f t="shared" si="6"/>
        <v>0</v>
      </c>
      <c r="E30" s="639">
        <f t="shared" si="7"/>
        <v>0</v>
      </c>
      <c r="F30" s="639">
        <f t="shared" si="8"/>
        <v>0</v>
      </c>
      <c r="G30" s="639">
        <f t="shared" si="9"/>
        <v>0</v>
      </c>
      <c r="H30" s="639">
        <f t="shared" si="10"/>
        <v>0</v>
      </c>
      <c r="I30" s="639">
        <f t="shared" si="11"/>
        <v>0</v>
      </c>
      <c r="J30" s="639">
        <f t="shared" si="12"/>
        <v>0</v>
      </c>
      <c r="K30" s="639">
        <f t="shared" si="13"/>
        <v>0</v>
      </c>
      <c r="L30" s="639">
        <f t="shared" si="14"/>
        <v>0</v>
      </c>
      <c r="M30" s="639">
        <f t="shared" si="15"/>
        <v>0</v>
      </c>
      <c r="N30" s="639">
        <f t="shared" si="16"/>
        <v>0</v>
      </c>
      <c r="O30" s="639">
        <f t="shared" si="17"/>
        <v>0</v>
      </c>
      <c r="P30" s="639">
        <f t="shared" si="18"/>
        <v>0</v>
      </c>
      <c r="Q30" s="639">
        <f t="shared" si="19"/>
        <v>0</v>
      </c>
      <c r="R30" s="639">
        <f t="shared" si="20"/>
        <v>0</v>
      </c>
    </row>
    <row r="31" spans="1:19" ht="15" x14ac:dyDescent="0.25">
      <c r="A31" s="6" t="s">
        <v>32</v>
      </c>
      <c r="B31" s="639">
        <f t="shared" si="4"/>
        <v>0</v>
      </c>
      <c r="C31" s="639">
        <f t="shared" si="5"/>
        <v>0</v>
      </c>
      <c r="D31" s="639">
        <f t="shared" si="6"/>
        <v>0</v>
      </c>
      <c r="E31" s="639">
        <f t="shared" si="7"/>
        <v>0</v>
      </c>
      <c r="F31" s="639">
        <f t="shared" si="8"/>
        <v>0</v>
      </c>
      <c r="G31" s="639">
        <f t="shared" si="9"/>
        <v>0</v>
      </c>
      <c r="H31" s="639">
        <f t="shared" si="10"/>
        <v>0</v>
      </c>
      <c r="I31" s="639">
        <f t="shared" si="11"/>
        <v>0</v>
      </c>
      <c r="J31" s="639">
        <f t="shared" si="12"/>
        <v>0</v>
      </c>
      <c r="K31" s="639">
        <f t="shared" si="13"/>
        <v>0</v>
      </c>
      <c r="L31" s="639">
        <f t="shared" si="14"/>
        <v>0</v>
      </c>
      <c r="M31" s="639">
        <f t="shared" si="15"/>
        <v>0</v>
      </c>
      <c r="N31" s="639">
        <f t="shared" si="16"/>
        <v>0</v>
      </c>
      <c r="O31" s="639">
        <f t="shared" si="17"/>
        <v>0</v>
      </c>
      <c r="P31" s="639">
        <f t="shared" si="18"/>
        <v>0</v>
      </c>
      <c r="Q31" s="639">
        <f t="shared" si="19"/>
        <v>0</v>
      </c>
      <c r="R31" s="639">
        <f t="shared" si="20"/>
        <v>0</v>
      </c>
    </row>
    <row r="32" spans="1:19" ht="15" x14ac:dyDescent="0.25">
      <c r="A32" s="6" t="s">
        <v>33</v>
      </c>
      <c r="B32" s="639">
        <f t="shared" si="4"/>
        <v>0</v>
      </c>
      <c r="C32" s="639">
        <f t="shared" si="5"/>
        <v>0</v>
      </c>
      <c r="D32" s="639">
        <f t="shared" si="6"/>
        <v>0</v>
      </c>
      <c r="E32" s="639">
        <f t="shared" si="7"/>
        <v>0</v>
      </c>
      <c r="F32" s="639">
        <f t="shared" si="8"/>
        <v>0</v>
      </c>
      <c r="G32" s="639">
        <f t="shared" si="9"/>
        <v>0</v>
      </c>
      <c r="H32" s="639">
        <f t="shared" si="10"/>
        <v>0</v>
      </c>
      <c r="I32" s="639">
        <f t="shared" si="11"/>
        <v>0</v>
      </c>
      <c r="J32" s="639">
        <f t="shared" si="12"/>
        <v>0</v>
      </c>
      <c r="K32" s="639">
        <f t="shared" si="13"/>
        <v>0</v>
      </c>
      <c r="L32" s="639">
        <f t="shared" si="14"/>
        <v>0</v>
      </c>
      <c r="M32" s="639">
        <f t="shared" si="15"/>
        <v>0</v>
      </c>
      <c r="N32" s="639">
        <f t="shared" si="16"/>
        <v>0</v>
      </c>
      <c r="O32" s="639">
        <f t="shared" si="17"/>
        <v>0</v>
      </c>
      <c r="P32" s="639">
        <f t="shared" si="18"/>
        <v>0</v>
      </c>
      <c r="Q32" s="639">
        <f t="shared" si="19"/>
        <v>0</v>
      </c>
      <c r="R32" s="639">
        <f t="shared" si="20"/>
        <v>0</v>
      </c>
    </row>
    <row r="33" spans="1:18" ht="15" x14ac:dyDescent="0.25">
      <c r="A33" s="6" t="s">
        <v>34</v>
      </c>
      <c r="B33" s="639">
        <f t="shared" si="4"/>
        <v>0</v>
      </c>
      <c r="C33" s="639">
        <f t="shared" si="5"/>
        <v>0</v>
      </c>
      <c r="D33" s="639">
        <f t="shared" si="6"/>
        <v>0</v>
      </c>
      <c r="E33" s="639">
        <f t="shared" si="7"/>
        <v>0</v>
      </c>
      <c r="F33" s="639">
        <f t="shared" si="8"/>
        <v>0</v>
      </c>
      <c r="G33" s="639">
        <f t="shared" si="9"/>
        <v>0</v>
      </c>
      <c r="H33" s="639">
        <f t="shared" si="10"/>
        <v>0</v>
      </c>
      <c r="I33" s="639">
        <f t="shared" si="11"/>
        <v>0</v>
      </c>
      <c r="J33" s="639">
        <f t="shared" si="12"/>
        <v>0</v>
      </c>
      <c r="K33" s="639">
        <f t="shared" si="13"/>
        <v>0</v>
      </c>
      <c r="L33" s="639">
        <f t="shared" si="14"/>
        <v>0</v>
      </c>
      <c r="M33" s="639">
        <f t="shared" si="15"/>
        <v>0</v>
      </c>
      <c r="N33" s="639">
        <f t="shared" si="16"/>
        <v>0</v>
      </c>
      <c r="O33" s="639">
        <f t="shared" si="17"/>
        <v>0</v>
      </c>
      <c r="P33" s="639">
        <f t="shared" si="18"/>
        <v>0</v>
      </c>
      <c r="Q33" s="639">
        <f t="shared" si="19"/>
        <v>0</v>
      </c>
      <c r="R33" s="639">
        <f t="shared" si="20"/>
        <v>0</v>
      </c>
    </row>
    <row r="34" spans="1:18" ht="15" x14ac:dyDescent="0.25">
      <c r="A34" s="6"/>
      <c r="B34" s="641"/>
      <c r="C34" s="641"/>
      <c r="D34" s="641"/>
      <c r="E34" s="641"/>
      <c r="F34" s="641"/>
      <c r="G34" s="641"/>
      <c r="H34" s="641"/>
      <c r="I34" s="641"/>
      <c r="J34" s="641"/>
      <c r="K34" s="641"/>
      <c r="L34" s="641"/>
      <c r="M34" s="641"/>
      <c r="N34" s="641"/>
      <c r="O34" s="641"/>
      <c r="P34" s="641"/>
      <c r="Q34" s="641"/>
      <c r="R34" s="641"/>
    </row>
    <row r="35" spans="1:18" ht="15" x14ac:dyDescent="0.25">
      <c r="A35" s="8" t="s">
        <v>18</v>
      </c>
      <c r="B35" s="641"/>
      <c r="C35" s="641"/>
      <c r="D35" s="641"/>
      <c r="E35" s="641"/>
      <c r="F35" s="641"/>
      <c r="G35" s="641"/>
      <c r="H35" s="641"/>
      <c r="I35" s="641"/>
      <c r="J35" s="641"/>
      <c r="K35" s="641"/>
      <c r="L35" s="641"/>
      <c r="M35" s="641"/>
      <c r="N35" s="641"/>
      <c r="O35" s="641"/>
      <c r="P35" s="641"/>
      <c r="Q35" s="641"/>
      <c r="R35" s="641"/>
    </row>
    <row r="36" spans="1:18" ht="15" x14ac:dyDescent="0.25">
      <c r="A36" s="6" t="s">
        <v>24</v>
      </c>
      <c r="B36" s="639">
        <f>+B22-'Monthly Spending Plan summary'!B21</f>
        <v>0</v>
      </c>
      <c r="C36" s="639">
        <f>+'Monthly Spending Plan summary'!C21-C22</f>
        <v>0</v>
      </c>
      <c r="D36" s="639">
        <f>+'Monthly Spending Plan summary'!D21-D22</f>
        <v>0</v>
      </c>
      <c r="E36" s="639">
        <f>+'Monthly Spending Plan summary'!E21-E22</f>
        <v>0</v>
      </c>
      <c r="F36" s="639">
        <f>+'Monthly Spending Plan summary'!F21-F22</f>
        <v>0</v>
      </c>
      <c r="G36" s="639">
        <f>+'Monthly Spending Plan summary'!G21-G22</f>
        <v>0</v>
      </c>
      <c r="H36" s="639">
        <f>+'Monthly Spending Plan summary'!H21-H22</f>
        <v>0</v>
      </c>
      <c r="I36" s="639">
        <f>+'Monthly Spending Plan summary'!I21-I22</f>
        <v>0</v>
      </c>
      <c r="J36" s="639">
        <f>+'Monthly Spending Plan summary'!J21-J22</f>
        <v>0</v>
      </c>
      <c r="K36" s="639">
        <f>+'Monthly Spending Plan summary'!K21-K22</f>
        <v>0</v>
      </c>
      <c r="L36" s="639">
        <f>+'Monthly Spending Plan summary'!L21-L22</f>
        <v>0</v>
      </c>
      <c r="M36" s="639">
        <f>+'Monthly Spending Plan summary'!M21-M22</f>
        <v>0</v>
      </c>
      <c r="N36" s="639">
        <f>+'Monthly Spending Plan summary'!N21-N22</f>
        <v>0</v>
      </c>
      <c r="O36" s="639">
        <f>+'Monthly Spending Plan summary'!O21-O22</f>
        <v>0</v>
      </c>
      <c r="P36" s="639">
        <f>+'Monthly Spending Plan summary'!P21-P22</f>
        <v>0</v>
      </c>
      <c r="Q36" s="639">
        <f>+'Monthly Spending Plan summary'!Q21-Q22</f>
        <v>0</v>
      </c>
      <c r="R36" s="639">
        <f>+B36+Q36</f>
        <v>0</v>
      </c>
    </row>
    <row r="37" spans="1:18" ht="15" x14ac:dyDescent="0.25">
      <c r="A37" s="6" t="s">
        <v>25</v>
      </c>
      <c r="B37" s="639">
        <f>+B23-'Monthly Spending Plan summary'!B22</f>
        <v>0</v>
      </c>
      <c r="C37" s="639">
        <f>+'Monthly Spending Plan summary'!C22-C23</f>
        <v>0</v>
      </c>
      <c r="D37" s="639">
        <f>+'Monthly Spending Plan summary'!D22-D23</f>
        <v>0</v>
      </c>
      <c r="E37" s="639">
        <f>+'Monthly Spending Plan summary'!E22-E23</f>
        <v>0</v>
      </c>
      <c r="F37" s="639">
        <f>+'Monthly Spending Plan summary'!F22-F23</f>
        <v>0</v>
      </c>
      <c r="G37" s="639">
        <f>+'Monthly Spending Plan summary'!G22-G23</f>
        <v>0</v>
      </c>
      <c r="H37" s="639">
        <f>+'Monthly Spending Plan summary'!H22-H23</f>
        <v>0</v>
      </c>
      <c r="I37" s="639">
        <f>+'Monthly Spending Plan summary'!I22-I23</f>
        <v>0</v>
      </c>
      <c r="J37" s="639">
        <f>+'Monthly Spending Plan summary'!J22-J23</f>
        <v>0</v>
      </c>
      <c r="K37" s="639">
        <f>+'Monthly Spending Plan summary'!K22-K23</f>
        <v>0</v>
      </c>
      <c r="L37" s="639">
        <f>+'Monthly Spending Plan summary'!L22-L23</f>
        <v>0</v>
      </c>
      <c r="M37" s="639">
        <f>+'Monthly Spending Plan summary'!M22-M23</f>
        <v>0</v>
      </c>
      <c r="N37" s="639">
        <f>+'Monthly Spending Plan summary'!N22-N23</f>
        <v>0</v>
      </c>
      <c r="O37" s="639">
        <f>+'Monthly Spending Plan summary'!O22-O23</f>
        <v>0</v>
      </c>
      <c r="P37" s="639">
        <f>+'Monthly Spending Plan summary'!P22-P23</f>
        <v>0</v>
      </c>
      <c r="Q37" s="639">
        <f>+'Monthly Spending Plan summary'!Q22-Q23</f>
        <v>0</v>
      </c>
      <c r="R37" s="639">
        <f t="shared" ref="R37:R47" si="21">+B37+Q37</f>
        <v>0</v>
      </c>
    </row>
    <row r="38" spans="1:18" ht="15" x14ac:dyDescent="0.25">
      <c r="A38" s="6" t="s">
        <v>26</v>
      </c>
      <c r="B38" s="639">
        <f>+B24-'Monthly Spending Plan summary'!B23</f>
        <v>0</v>
      </c>
      <c r="C38" s="639">
        <f>+'Monthly Spending Plan summary'!C23-C24</f>
        <v>0</v>
      </c>
      <c r="D38" s="639">
        <f>+'Monthly Spending Plan summary'!D23-D24</f>
        <v>0</v>
      </c>
      <c r="E38" s="639">
        <f>+'Monthly Spending Plan summary'!E23-E24</f>
        <v>0</v>
      </c>
      <c r="F38" s="639">
        <f>+'Monthly Spending Plan summary'!F23-F24</f>
        <v>0</v>
      </c>
      <c r="G38" s="639">
        <f>+'Monthly Spending Plan summary'!G23-G24</f>
        <v>0</v>
      </c>
      <c r="H38" s="639">
        <f>+'Monthly Spending Plan summary'!H23-H24</f>
        <v>0</v>
      </c>
      <c r="I38" s="639">
        <f>+'Monthly Spending Plan summary'!I23-I24</f>
        <v>0</v>
      </c>
      <c r="J38" s="639">
        <f>+'Monthly Spending Plan summary'!J23-J24</f>
        <v>0</v>
      </c>
      <c r="K38" s="639">
        <f>+'Monthly Spending Plan summary'!K23-K24</f>
        <v>0</v>
      </c>
      <c r="L38" s="639">
        <f>+'Monthly Spending Plan summary'!L23-L24</f>
        <v>0</v>
      </c>
      <c r="M38" s="639">
        <f>+'Monthly Spending Plan summary'!M23-M24</f>
        <v>0</v>
      </c>
      <c r="N38" s="639">
        <f>+'Monthly Spending Plan summary'!N23-N24</f>
        <v>0</v>
      </c>
      <c r="O38" s="639">
        <f>+'Monthly Spending Plan summary'!O23-O24</f>
        <v>0</v>
      </c>
      <c r="P38" s="639">
        <f>+'Monthly Spending Plan summary'!P23-P24</f>
        <v>0</v>
      </c>
      <c r="Q38" s="639">
        <f>+'Monthly Spending Plan summary'!Q23-Q24</f>
        <v>0</v>
      </c>
      <c r="R38" s="639">
        <f t="shared" si="21"/>
        <v>0</v>
      </c>
    </row>
    <row r="39" spans="1:18" ht="15" x14ac:dyDescent="0.25">
      <c r="A39" s="6" t="s">
        <v>27</v>
      </c>
      <c r="B39" s="639">
        <f>+B25-'Monthly Spending Plan summary'!B24</f>
        <v>0</v>
      </c>
      <c r="C39" s="639">
        <f>+'Monthly Spending Plan summary'!C24-C25</f>
        <v>0</v>
      </c>
      <c r="D39" s="639">
        <f>+'Monthly Spending Plan summary'!D24-D25</f>
        <v>0</v>
      </c>
      <c r="E39" s="639">
        <f>+'Monthly Spending Plan summary'!E24-E25</f>
        <v>0</v>
      </c>
      <c r="F39" s="639">
        <f>+'Monthly Spending Plan summary'!F24-F25</f>
        <v>0</v>
      </c>
      <c r="G39" s="639">
        <f>+'Monthly Spending Plan summary'!G24-G25</f>
        <v>0</v>
      </c>
      <c r="H39" s="639">
        <f>+'Monthly Spending Plan summary'!H24-H25</f>
        <v>0</v>
      </c>
      <c r="I39" s="639">
        <f>+'Monthly Spending Plan summary'!I24-I25</f>
        <v>0</v>
      </c>
      <c r="J39" s="639">
        <f>+'Monthly Spending Plan summary'!J24-J25</f>
        <v>0</v>
      </c>
      <c r="K39" s="639">
        <f>+'Monthly Spending Plan summary'!K24-K25</f>
        <v>0</v>
      </c>
      <c r="L39" s="639">
        <f>+'Monthly Spending Plan summary'!L24-L25</f>
        <v>0</v>
      </c>
      <c r="M39" s="639">
        <f>+'Monthly Spending Plan summary'!M24-M25</f>
        <v>0</v>
      </c>
      <c r="N39" s="639">
        <f>+'Monthly Spending Plan summary'!N24-N25</f>
        <v>0</v>
      </c>
      <c r="O39" s="639">
        <f>+'Monthly Spending Plan summary'!O24-O25</f>
        <v>0</v>
      </c>
      <c r="P39" s="639">
        <f>+'Monthly Spending Plan summary'!P24-P25</f>
        <v>0</v>
      </c>
      <c r="Q39" s="639">
        <f>+'Monthly Spending Plan summary'!Q24-Q25</f>
        <v>0</v>
      </c>
      <c r="R39" s="639">
        <f t="shared" si="21"/>
        <v>0</v>
      </c>
    </row>
    <row r="40" spans="1:18" ht="15" x14ac:dyDescent="0.25">
      <c r="A40" s="6" t="s">
        <v>13</v>
      </c>
      <c r="B40" s="639">
        <f>+B26-'Monthly Spending Plan summary'!B25</f>
        <v>0</v>
      </c>
      <c r="C40" s="639">
        <f>+'Monthly Spending Plan summary'!C25-C26</f>
        <v>0</v>
      </c>
      <c r="D40" s="639">
        <f>+'Monthly Spending Plan summary'!D25-D26</f>
        <v>0</v>
      </c>
      <c r="E40" s="639">
        <f>+'Monthly Spending Plan summary'!E25-E26</f>
        <v>0</v>
      </c>
      <c r="F40" s="639">
        <f>+'Monthly Spending Plan summary'!F25-F26</f>
        <v>0</v>
      </c>
      <c r="G40" s="639">
        <f>+'Monthly Spending Plan summary'!G25-G26</f>
        <v>0</v>
      </c>
      <c r="H40" s="639">
        <f>+'Monthly Spending Plan summary'!H25-H26</f>
        <v>0</v>
      </c>
      <c r="I40" s="639">
        <f>+'Monthly Spending Plan summary'!I25-I26</f>
        <v>0</v>
      </c>
      <c r="J40" s="639">
        <f>+'Monthly Spending Plan summary'!J25-J26</f>
        <v>0</v>
      </c>
      <c r="K40" s="639">
        <f>+'Monthly Spending Plan summary'!K25-K26</f>
        <v>0</v>
      </c>
      <c r="L40" s="639">
        <f>+'Monthly Spending Plan summary'!L25-L26</f>
        <v>0</v>
      </c>
      <c r="M40" s="639">
        <f>+'Monthly Spending Plan summary'!M25-M26</f>
        <v>0</v>
      </c>
      <c r="N40" s="639">
        <f>+'Monthly Spending Plan summary'!N25-N26</f>
        <v>0</v>
      </c>
      <c r="O40" s="639">
        <f>+'Monthly Spending Plan summary'!O25-O26</f>
        <v>0</v>
      </c>
      <c r="P40" s="639">
        <f>+'Monthly Spending Plan summary'!P25-P26</f>
        <v>0</v>
      </c>
      <c r="Q40" s="639">
        <f>+'Monthly Spending Plan summary'!Q25-Q26</f>
        <v>0</v>
      </c>
      <c r="R40" s="639">
        <f t="shared" si="21"/>
        <v>0</v>
      </c>
    </row>
    <row r="41" spans="1:18" ht="15" x14ac:dyDescent="0.25">
      <c r="A41" s="6" t="s">
        <v>28</v>
      </c>
      <c r="B41" s="639">
        <f>+B27-'Monthly Spending Plan summary'!B26</f>
        <v>0</v>
      </c>
      <c r="C41" s="639">
        <f>+'Monthly Spending Plan summary'!C26-C27</f>
        <v>0</v>
      </c>
      <c r="D41" s="639">
        <f>+'Monthly Spending Plan summary'!D26-D27</f>
        <v>0</v>
      </c>
      <c r="E41" s="639">
        <f>+'Monthly Spending Plan summary'!E26-E27</f>
        <v>0</v>
      </c>
      <c r="F41" s="639">
        <f>+'Monthly Spending Plan summary'!F26-F27</f>
        <v>0</v>
      </c>
      <c r="G41" s="639">
        <f>+'Monthly Spending Plan summary'!G26-G27</f>
        <v>0</v>
      </c>
      <c r="H41" s="639">
        <f>+'Monthly Spending Plan summary'!H26-H27</f>
        <v>0</v>
      </c>
      <c r="I41" s="639">
        <f>+'Monthly Spending Plan summary'!I26-I27</f>
        <v>0</v>
      </c>
      <c r="J41" s="639">
        <f>+'Monthly Spending Plan summary'!J26-J27</f>
        <v>0</v>
      </c>
      <c r="K41" s="639">
        <f>+'Monthly Spending Plan summary'!K26-K27</f>
        <v>0</v>
      </c>
      <c r="L41" s="639">
        <f>+'Monthly Spending Plan summary'!L26-L27</f>
        <v>0</v>
      </c>
      <c r="M41" s="639">
        <f>+'Monthly Spending Plan summary'!M26-M27</f>
        <v>0</v>
      </c>
      <c r="N41" s="639">
        <f>+'Monthly Spending Plan summary'!N26-N27</f>
        <v>0</v>
      </c>
      <c r="O41" s="639">
        <f>+'Monthly Spending Plan summary'!O26-O27</f>
        <v>0</v>
      </c>
      <c r="P41" s="639">
        <f>+'Monthly Spending Plan summary'!P26-P27</f>
        <v>0</v>
      </c>
      <c r="Q41" s="639">
        <f>+'Monthly Spending Plan summary'!Q26-Q27</f>
        <v>0</v>
      </c>
      <c r="R41" s="639">
        <f t="shared" si="21"/>
        <v>0</v>
      </c>
    </row>
    <row r="42" spans="1:18" ht="15" x14ac:dyDescent="0.25">
      <c r="A42" s="6" t="s">
        <v>29</v>
      </c>
      <c r="B42" s="639">
        <f>+B28-'Monthly Spending Plan summary'!B27</f>
        <v>0</v>
      </c>
      <c r="C42" s="639">
        <f>+'Monthly Spending Plan summary'!C27-C28</f>
        <v>0</v>
      </c>
      <c r="D42" s="639">
        <f>+'Monthly Spending Plan summary'!D27-D28</f>
        <v>0</v>
      </c>
      <c r="E42" s="639">
        <f>+'Monthly Spending Plan summary'!E27-E28</f>
        <v>0</v>
      </c>
      <c r="F42" s="639">
        <f>+'Monthly Spending Plan summary'!F27-F28</f>
        <v>0</v>
      </c>
      <c r="G42" s="639">
        <f>+'Monthly Spending Plan summary'!G27-G28</f>
        <v>0</v>
      </c>
      <c r="H42" s="639">
        <f>+'Monthly Spending Plan summary'!H27-H28</f>
        <v>0</v>
      </c>
      <c r="I42" s="639">
        <f>+'Monthly Spending Plan summary'!I27-I28</f>
        <v>0</v>
      </c>
      <c r="J42" s="639">
        <f>+'Monthly Spending Plan summary'!J27-J28</f>
        <v>0</v>
      </c>
      <c r="K42" s="639">
        <f>+'Monthly Spending Plan summary'!K27-K28</f>
        <v>0</v>
      </c>
      <c r="L42" s="639">
        <f>+'Monthly Spending Plan summary'!L27-L28</f>
        <v>0</v>
      </c>
      <c r="M42" s="639">
        <f>+'Monthly Spending Plan summary'!M27-M28</f>
        <v>0</v>
      </c>
      <c r="N42" s="639">
        <f>+'Monthly Spending Plan summary'!N27-N28</f>
        <v>0</v>
      </c>
      <c r="O42" s="639">
        <f>+'Monthly Spending Plan summary'!O27-O28</f>
        <v>0</v>
      </c>
      <c r="P42" s="639">
        <f>+'Monthly Spending Plan summary'!P27-P28</f>
        <v>0</v>
      </c>
      <c r="Q42" s="639">
        <f>+'Monthly Spending Plan summary'!Q27-Q28</f>
        <v>0</v>
      </c>
      <c r="R42" s="639">
        <f t="shared" si="21"/>
        <v>0</v>
      </c>
    </row>
    <row r="43" spans="1:18" ht="15" x14ac:dyDescent="0.25">
      <c r="A43" s="6" t="s">
        <v>30</v>
      </c>
      <c r="B43" s="639">
        <f>+B29-'Monthly Spending Plan summary'!B28</f>
        <v>0</v>
      </c>
      <c r="C43" s="639">
        <f>+'Monthly Spending Plan summary'!C28-C29</f>
        <v>0</v>
      </c>
      <c r="D43" s="639">
        <f>+'Monthly Spending Plan summary'!D28-D29</f>
        <v>0</v>
      </c>
      <c r="E43" s="639">
        <f>+'Monthly Spending Plan summary'!E28-E29</f>
        <v>0</v>
      </c>
      <c r="F43" s="639">
        <f>+'Monthly Spending Plan summary'!F28-F29</f>
        <v>0</v>
      </c>
      <c r="G43" s="639">
        <f>+'Monthly Spending Plan summary'!G28-G29</f>
        <v>0</v>
      </c>
      <c r="H43" s="639">
        <f>+'Monthly Spending Plan summary'!H28-H29</f>
        <v>0</v>
      </c>
      <c r="I43" s="639">
        <f>+'Monthly Spending Plan summary'!I28-I29</f>
        <v>0</v>
      </c>
      <c r="J43" s="639">
        <f>+'Monthly Spending Plan summary'!J28-J29</f>
        <v>0</v>
      </c>
      <c r="K43" s="639">
        <f>+'Monthly Spending Plan summary'!K28-K29</f>
        <v>0</v>
      </c>
      <c r="L43" s="639">
        <f>+'Monthly Spending Plan summary'!L28-L29</f>
        <v>0</v>
      </c>
      <c r="M43" s="639">
        <f>+'Monthly Spending Plan summary'!M28-M29</f>
        <v>0</v>
      </c>
      <c r="N43" s="639">
        <f>+'Monthly Spending Plan summary'!N28-N29</f>
        <v>0</v>
      </c>
      <c r="O43" s="639">
        <f>+'Monthly Spending Plan summary'!O28-O29</f>
        <v>0</v>
      </c>
      <c r="P43" s="639">
        <f>+'Monthly Spending Plan summary'!P28-P29</f>
        <v>0</v>
      </c>
      <c r="Q43" s="639">
        <f>+'Monthly Spending Plan summary'!Q28-Q29</f>
        <v>0</v>
      </c>
      <c r="R43" s="639">
        <f t="shared" si="21"/>
        <v>0</v>
      </c>
    </row>
    <row r="44" spans="1:18" ht="15" x14ac:dyDescent="0.25">
      <c r="A44" s="6" t="s">
        <v>31</v>
      </c>
      <c r="B44" s="639">
        <f>+B30-'Monthly Spending Plan summary'!B29</f>
        <v>0</v>
      </c>
      <c r="C44" s="639">
        <f>+'Monthly Spending Plan summary'!C29-C30</f>
        <v>0</v>
      </c>
      <c r="D44" s="639">
        <f>+'Monthly Spending Plan summary'!D29-D30</f>
        <v>0</v>
      </c>
      <c r="E44" s="639">
        <f>+'Monthly Spending Plan summary'!E29-E30</f>
        <v>0</v>
      </c>
      <c r="F44" s="639">
        <f>+'Monthly Spending Plan summary'!F29-F30</f>
        <v>0</v>
      </c>
      <c r="G44" s="639">
        <f>+'Monthly Spending Plan summary'!G29-G30</f>
        <v>0</v>
      </c>
      <c r="H44" s="639">
        <f>+'Monthly Spending Plan summary'!H29-H30</f>
        <v>0</v>
      </c>
      <c r="I44" s="639">
        <f>+'Monthly Spending Plan summary'!I29-I30</f>
        <v>0</v>
      </c>
      <c r="J44" s="639">
        <f>+'Monthly Spending Plan summary'!J29-J30</f>
        <v>0</v>
      </c>
      <c r="K44" s="639">
        <f>+'Monthly Spending Plan summary'!K29-K30</f>
        <v>0</v>
      </c>
      <c r="L44" s="639">
        <f>+'Monthly Spending Plan summary'!L29-L30</f>
        <v>0</v>
      </c>
      <c r="M44" s="639">
        <f>+'Monthly Spending Plan summary'!M29-M30</f>
        <v>0</v>
      </c>
      <c r="N44" s="639">
        <f>+'Monthly Spending Plan summary'!N29-N30</f>
        <v>0</v>
      </c>
      <c r="O44" s="639">
        <f>+'Monthly Spending Plan summary'!O29-O30</f>
        <v>0</v>
      </c>
      <c r="P44" s="639">
        <f>+'Monthly Spending Plan summary'!P29-P30</f>
        <v>0</v>
      </c>
      <c r="Q44" s="639">
        <f>+'Monthly Spending Plan summary'!Q29-Q30</f>
        <v>0</v>
      </c>
      <c r="R44" s="639">
        <f t="shared" si="21"/>
        <v>0</v>
      </c>
    </row>
    <row r="45" spans="1:18" ht="15" x14ac:dyDescent="0.25">
      <c r="A45" s="6" t="s">
        <v>32</v>
      </c>
      <c r="B45" s="639">
        <f>+B31-'Monthly Spending Plan summary'!B30</f>
        <v>0</v>
      </c>
      <c r="C45" s="639">
        <f>+'Monthly Spending Plan summary'!C30-C31</f>
        <v>0</v>
      </c>
      <c r="D45" s="639">
        <f>+'Monthly Spending Plan summary'!D30-D31</f>
        <v>0</v>
      </c>
      <c r="E45" s="639">
        <f>+'Monthly Spending Plan summary'!E30-E31</f>
        <v>0</v>
      </c>
      <c r="F45" s="639">
        <f>+'Monthly Spending Plan summary'!F30-F31</f>
        <v>0</v>
      </c>
      <c r="G45" s="639">
        <f>+'Monthly Spending Plan summary'!G30-G31</f>
        <v>0</v>
      </c>
      <c r="H45" s="639">
        <f>+'Monthly Spending Plan summary'!H30-H31</f>
        <v>0</v>
      </c>
      <c r="I45" s="639">
        <f>+'Monthly Spending Plan summary'!I30-I31</f>
        <v>0</v>
      </c>
      <c r="J45" s="639">
        <f>+'Monthly Spending Plan summary'!J30-J31</f>
        <v>0</v>
      </c>
      <c r="K45" s="639">
        <f>+'Monthly Spending Plan summary'!K30-K31</f>
        <v>0</v>
      </c>
      <c r="L45" s="639">
        <f>+'Monthly Spending Plan summary'!L30-L31</f>
        <v>0</v>
      </c>
      <c r="M45" s="639">
        <f>+'Monthly Spending Plan summary'!M30-M31</f>
        <v>0</v>
      </c>
      <c r="N45" s="639">
        <f>+'Monthly Spending Plan summary'!N30-N31</f>
        <v>0</v>
      </c>
      <c r="O45" s="639">
        <f>+'Monthly Spending Plan summary'!O30-O31</f>
        <v>0</v>
      </c>
      <c r="P45" s="639">
        <f>+'Monthly Spending Plan summary'!P30-P31</f>
        <v>0</v>
      </c>
      <c r="Q45" s="639">
        <f>+'Monthly Spending Plan summary'!Q30-Q31</f>
        <v>0</v>
      </c>
      <c r="R45" s="639">
        <f t="shared" si="21"/>
        <v>0</v>
      </c>
    </row>
    <row r="46" spans="1:18" ht="15" x14ac:dyDescent="0.25">
      <c r="A46" s="6" t="s">
        <v>33</v>
      </c>
      <c r="B46" s="639">
        <f>+B32-'Monthly Spending Plan summary'!B31</f>
        <v>0</v>
      </c>
      <c r="C46" s="639">
        <f>+'Monthly Spending Plan summary'!C31-C32</f>
        <v>0</v>
      </c>
      <c r="D46" s="639">
        <f>+'Monthly Spending Plan summary'!D31-D32</f>
        <v>0</v>
      </c>
      <c r="E46" s="639">
        <f>+'Monthly Spending Plan summary'!E31-E32</f>
        <v>0</v>
      </c>
      <c r="F46" s="639">
        <f>+'Monthly Spending Plan summary'!F31-F32</f>
        <v>0</v>
      </c>
      <c r="G46" s="639">
        <f>+'Monthly Spending Plan summary'!G31-G32</f>
        <v>0</v>
      </c>
      <c r="H46" s="639">
        <f>+'Monthly Spending Plan summary'!H31-H32</f>
        <v>0</v>
      </c>
      <c r="I46" s="639">
        <f>+'Monthly Spending Plan summary'!I31-I32</f>
        <v>0</v>
      </c>
      <c r="J46" s="639">
        <f>+'Monthly Spending Plan summary'!J31-J32</f>
        <v>0</v>
      </c>
      <c r="K46" s="639">
        <f>+'Monthly Spending Plan summary'!K31-K32</f>
        <v>0</v>
      </c>
      <c r="L46" s="639">
        <f>+'Monthly Spending Plan summary'!L31-L32</f>
        <v>0</v>
      </c>
      <c r="M46" s="639">
        <f>+'Monthly Spending Plan summary'!M31-M32</f>
        <v>0</v>
      </c>
      <c r="N46" s="639">
        <f>+'Monthly Spending Plan summary'!N31-N32</f>
        <v>0</v>
      </c>
      <c r="O46" s="639">
        <f>+'Monthly Spending Plan summary'!O31-O32</f>
        <v>0</v>
      </c>
      <c r="P46" s="639">
        <f>+'Monthly Spending Plan summary'!P31-P32</f>
        <v>0</v>
      </c>
      <c r="Q46" s="639">
        <f>+'Monthly Spending Plan summary'!Q31-Q32</f>
        <v>0</v>
      </c>
      <c r="R46" s="639">
        <f t="shared" si="21"/>
        <v>0</v>
      </c>
    </row>
    <row r="47" spans="1:18" ht="15" x14ac:dyDescent="0.25">
      <c r="A47" s="6" t="s">
        <v>34</v>
      </c>
      <c r="B47" s="639">
        <f>+B33-'Monthly Spending Plan summary'!B32</f>
        <v>0</v>
      </c>
      <c r="C47" s="639">
        <f>+'Monthly Spending Plan summary'!C32-C33</f>
        <v>0</v>
      </c>
      <c r="D47" s="639">
        <f>+'Monthly Spending Plan summary'!D32-D33</f>
        <v>0</v>
      </c>
      <c r="E47" s="639">
        <f>+'Monthly Spending Plan summary'!E32-E33</f>
        <v>0</v>
      </c>
      <c r="F47" s="639">
        <f>+'Monthly Spending Plan summary'!F32-F33</f>
        <v>0</v>
      </c>
      <c r="G47" s="639">
        <f>+'Monthly Spending Plan summary'!G32-G33</f>
        <v>0</v>
      </c>
      <c r="H47" s="639">
        <f>+'Monthly Spending Plan summary'!H32-H33</f>
        <v>0</v>
      </c>
      <c r="I47" s="639">
        <f>+'Monthly Spending Plan summary'!I32-I33</f>
        <v>0</v>
      </c>
      <c r="J47" s="639">
        <f>+'Monthly Spending Plan summary'!J32-J33</f>
        <v>0</v>
      </c>
      <c r="K47" s="639">
        <f>+'Monthly Spending Plan summary'!K32-K33</f>
        <v>0</v>
      </c>
      <c r="L47" s="639">
        <f>+'Monthly Spending Plan summary'!L32-L33</f>
        <v>0</v>
      </c>
      <c r="M47" s="639">
        <f>+'Monthly Spending Plan summary'!M32-M33</f>
        <v>0</v>
      </c>
      <c r="N47" s="639">
        <f>+'Monthly Spending Plan summary'!N32-N33</f>
        <v>0</v>
      </c>
      <c r="O47" s="639">
        <f>+'Monthly Spending Plan summary'!O32-O33</f>
        <v>0</v>
      </c>
      <c r="P47" s="639">
        <f>+'Monthly Spending Plan summary'!P32-P33</f>
        <v>0</v>
      </c>
      <c r="Q47" s="639">
        <f>+'Monthly Spending Plan summary'!Q32-Q33</f>
        <v>0</v>
      </c>
      <c r="R47" s="639">
        <f t="shared" si="21"/>
        <v>0</v>
      </c>
    </row>
  </sheetData>
  <sheetProtection sheet="1" formatCells="0" formatColumns="0" formatRows="0" selectLockedCells="1"/>
  <mergeCells count="2">
    <mergeCell ref="A3:C3"/>
    <mergeCell ref="B2:R2"/>
  </mergeCells>
  <phoneticPr fontId="3" type="noConversion"/>
  <printOptions gridLines="1"/>
  <pageMargins left="0.35433070866141736" right="0.31496062992125984" top="0.98425196850393704" bottom="0.98425196850393704" header="0.51181102362204722" footer="0.51181102362204722"/>
  <pageSetup paperSize="9" scale="60" orientation="landscape" horizontalDpi="300" verticalDpi="300" r:id="rId1"/>
  <headerFooter alignWithMargins="0">
    <oddHeader>&amp;C&amp;"Arial,Bold"&amp;12Monthly Budget</oddHeader>
    <oddFooter>&amp;L&amp;F
&amp;A&amp;R&amp;D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14"/>
  <sheetViews>
    <sheetView topLeftCell="A2" workbookViewId="0">
      <selection activeCell="C25" sqref="C25"/>
    </sheetView>
  </sheetViews>
  <sheetFormatPr defaultColWidth="9.109375" defaultRowHeight="13.2" x14ac:dyDescent="0.25"/>
  <cols>
    <col min="1" max="1" width="10.33203125" customWidth="1"/>
    <col min="2" max="2" width="56.5546875" customWidth="1"/>
    <col min="3" max="4" width="17.88671875" style="2" customWidth="1"/>
  </cols>
  <sheetData>
    <row r="1" spans="1:18" ht="74.400000000000006" customHeight="1" x14ac:dyDescent="0.4">
      <c r="A1" s="514"/>
      <c r="B1" s="514"/>
      <c r="C1" s="514"/>
      <c r="D1" s="514"/>
      <c r="E1" s="163"/>
      <c r="F1" s="163"/>
      <c r="G1" s="163"/>
      <c r="H1" s="163"/>
      <c r="I1" s="163"/>
      <c r="J1" s="163"/>
      <c r="K1" s="163"/>
      <c r="L1" s="163"/>
      <c r="M1" s="163"/>
      <c r="N1" s="163"/>
      <c r="O1" s="163"/>
      <c r="P1" s="163"/>
      <c r="Q1" s="163"/>
      <c r="R1" s="163"/>
    </row>
    <row r="2" spans="1:18" s="19" customFormat="1" ht="21" x14ac:dyDescent="0.4">
      <c r="B2" s="515" t="s">
        <v>235</v>
      </c>
      <c r="C2" s="516"/>
      <c r="D2" s="517"/>
    </row>
    <row r="3" spans="1:18" s="16" customFormat="1" ht="17.399999999999999" x14ac:dyDescent="0.3">
      <c r="B3" s="164" t="s">
        <v>176</v>
      </c>
      <c r="C3" s="518"/>
      <c r="D3" s="518"/>
    </row>
    <row r="4" spans="1:18" s="75" customFormat="1" ht="15.6" x14ac:dyDescent="0.3">
      <c r="B4" s="124" t="s">
        <v>270</v>
      </c>
      <c r="C4" s="251"/>
      <c r="D4" s="252"/>
    </row>
    <row r="5" spans="1:18" s="16" customFormat="1" ht="15.6" x14ac:dyDescent="0.3">
      <c r="B5" s="253"/>
      <c r="C5" s="122" t="s">
        <v>50</v>
      </c>
      <c r="D5" s="254"/>
    </row>
    <row r="6" spans="1:18" s="36" customFormat="1" ht="15.6" customHeight="1" x14ac:dyDescent="0.25">
      <c r="B6" s="255" t="s">
        <v>263</v>
      </c>
      <c r="C6" s="301">
        <v>0</v>
      </c>
      <c r="D6" s="256"/>
    </row>
    <row r="7" spans="1:18" ht="15" x14ac:dyDescent="0.25">
      <c r="B7" s="257" t="s">
        <v>264</v>
      </c>
      <c r="C7" s="302">
        <v>0</v>
      </c>
      <c r="D7" s="256"/>
    </row>
    <row r="8" spans="1:18" ht="15" x14ac:dyDescent="0.25">
      <c r="B8" s="257" t="s">
        <v>262</v>
      </c>
      <c r="C8" s="302">
        <v>0</v>
      </c>
      <c r="D8" s="256"/>
    </row>
    <row r="9" spans="1:18" ht="15" x14ac:dyDescent="0.25">
      <c r="B9" s="257" t="s">
        <v>265</v>
      </c>
      <c r="C9" s="302">
        <v>0</v>
      </c>
      <c r="D9" s="256"/>
    </row>
    <row r="10" spans="1:18" ht="15" x14ac:dyDescent="0.25">
      <c r="B10" s="257" t="s">
        <v>266</v>
      </c>
      <c r="C10" s="302">
        <v>0</v>
      </c>
      <c r="D10" s="256"/>
    </row>
    <row r="11" spans="1:18" ht="15" x14ac:dyDescent="0.25">
      <c r="B11" s="257" t="s">
        <v>51</v>
      </c>
      <c r="C11" s="302">
        <v>0</v>
      </c>
      <c r="D11" s="256"/>
    </row>
    <row r="12" spans="1:18" ht="15" x14ac:dyDescent="0.25">
      <c r="B12" s="257" t="s">
        <v>258</v>
      </c>
      <c r="C12" s="302">
        <v>0</v>
      </c>
      <c r="D12" s="256"/>
    </row>
    <row r="13" spans="1:18" ht="15" x14ac:dyDescent="0.25">
      <c r="B13" s="257" t="s">
        <v>267</v>
      </c>
      <c r="C13" s="302">
        <v>0</v>
      </c>
      <c r="D13" s="256"/>
    </row>
    <row r="14" spans="1:18" ht="15" x14ac:dyDescent="0.25">
      <c r="B14" s="257" t="s">
        <v>259</v>
      </c>
      <c r="C14" s="302">
        <v>0</v>
      </c>
      <c r="D14" s="256"/>
    </row>
    <row r="15" spans="1:18" ht="15" x14ac:dyDescent="0.25">
      <c r="B15" s="257" t="s">
        <v>268</v>
      </c>
      <c r="C15" s="302">
        <v>0</v>
      </c>
      <c r="D15" s="256"/>
    </row>
    <row r="16" spans="1:18" ht="15" x14ac:dyDescent="0.25">
      <c r="B16" s="257" t="s">
        <v>52</v>
      </c>
      <c r="C16" s="302">
        <v>0</v>
      </c>
      <c r="D16" s="256"/>
    </row>
    <row r="17" spans="2:4" ht="15" x14ac:dyDescent="0.25">
      <c r="B17" s="257" t="s">
        <v>202</v>
      </c>
      <c r="C17" s="302">
        <v>0</v>
      </c>
      <c r="D17" s="256"/>
    </row>
    <row r="18" spans="2:4" ht="15" x14ac:dyDescent="0.25">
      <c r="B18" s="257" t="s">
        <v>269</v>
      </c>
      <c r="C18" s="302">
        <v>0</v>
      </c>
      <c r="D18" s="256"/>
    </row>
    <row r="19" spans="2:4" ht="15" x14ac:dyDescent="0.25">
      <c r="B19" s="257" t="s">
        <v>260</v>
      </c>
      <c r="C19" s="302">
        <v>0</v>
      </c>
      <c r="D19" s="256"/>
    </row>
    <row r="20" spans="2:4" ht="15.6" thickBot="1" x14ac:dyDescent="0.3">
      <c r="B20" s="257" t="s">
        <v>261</v>
      </c>
      <c r="C20" s="303">
        <v>0</v>
      </c>
      <c r="D20" s="256"/>
    </row>
    <row r="21" spans="2:4" s="120" customFormat="1" ht="16.2" thickBot="1" x14ac:dyDescent="0.35">
      <c r="B21" s="258" t="s">
        <v>284</v>
      </c>
      <c r="C21" s="259"/>
      <c r="D21" s="304">
        <f>SUM(C6:C20)</f>
        <v>0</v>
      </c>
    </row>
    <row r="22" spans="2:4" x14ac:dyDescent="0.25">
      <c r="B22" s="123"/>
      <c r="C22" s="79"/>
      <c r="D22" s="250"/>
    </row>
    <row r="23" spans="2:4" s="75" customFormat="1" ht="15.6" customHeight="1" x14ac:dyDescent="0.3">
      <c r="B23" s="124" t="s">
        <v>281</v>
      </c>
      <c r="C23" s="251"/>
      <c r="D23" s="252"/>
    </row>
    <row r="24" spans="2:4" s="60" customFormat="1" ht="15.6" x14ac:dyDescent="0.3">
      <c r="B24" s="260"/>
      <c r="C24" s="122" t="s">
        <v>50</v>
      </c>
      <c r="D24" s="254"/>
    </row>
    <row r="25" spans="2:4" s="36" customFormat="1" ht="14.4" customHeight="1" x14ac:dyDescent="0.25">
      <c r="B25" s="255" t="s">
        <v>271</v>
      </c>
      <c r="C25" s="301">
        <v>0</v>
      </c>
      <c r="D25" s="256"/>
    </row>
    <row r="26" spans="2:4" ht="15" x14ac:dyDescent="0.25">
      <c r="B26" s="257" t="s">
        <v>272</v>
      </c>
      <c r="C26" s="302">
        <v>0</v>
      </c>
      <c r="D26" s="256"/>
    </row>
    <row r="27" spans="2:4" ht="15" x14ac:dyDescent="0.25">
      <c r="B27" s="257" t="s">
        <v>273</v>
      </c>
      <c r="C27" s="302">
        <v>0</v>
      </c>
      <c r="D27" s="256"/>
    </row>
    <row r="28" spans="2:4" ht="15" x14ac:dyDescent="0.25">
      <c r="B28" s="257" t="s">
        <v>274</v>
      </c>
      <c r="C28" s="302">
        <v>0</v>
      </c>
      <c r="D28" s="256"/>
    </row>
    <row r="29" spans="2:4" ht="15" x14ac:dyDescent="0.25">
      <c r="B29" s="257" t="s">
        <v>275</v>
      </c>
      <c r="C29" s="302">
        <v>0</v>
      </c>
      <c r="D29" s="256"/>
    </row>
    <row r="30" spans="2:4" ht="15" x14ac:dyDescent="0.25">
      <c r="B30" s="370" t="s">
        <v>276</v>
      </c>
      <c r="C30" s="302">
        <v>0</v>
      </c>
      <c r="D30" s="256"/>
    </row>
    <row r="31" spans="2:4" ht="15" x14ac:dyDescent="0.25">
      <c r="B31" s="257" t="s">
        <v>277</v>
      </c>
      <c r="C31" s="302">
        <v>0</v>
      </c>
      <c r="D31" s="256"/>
    </row>
    <row r="32" spans="2:4" ht="15" x14ac:dyDescent="0.25">
      <c r="B32" s="257" t="s">
        <v>278</v>
      </c>
      <c r="C32" s="302">
        <v>0</v>
      </c>
      <c r="D32" s="256"/>
    </row>
    <row r="33" spans="2:4" ht="15" x14ac:dyDescent="0.25">
      <c r="B33" s="257" t="s">
        <v>279</v>
      </c>
      <c r="C33" s="302">
        <v>0</v>
      </c>
      <c r="D33" s="256"/>
    </row>
    <row r="34" spans="2:4" ht="15.6" thickBot="1" x14ac:dyDescent="0.3">
      <c r="B34" s="257" t="s">
        <v>280</v>
      </c>
      <c r="C34" s="302">
        <v>0</v>
      </c>
      <c r="D34" s="256"/>
    </row>
    <row r="35" spans="2:4" s="121" customFormat="1" ht="16.2" thickBot="1" x14ac:dyDescent="0.35">
      <c r="B35" s="258" t="s">
        <v>283</v>
      </c>
      <c r="C35" s="261"/>
      <c r="D35" s="304">
        <f>SUM(C25:C34)</f>
        <v>0</v>
      </c>
    </row>
    <row r="36" spans="2:4" ht="13.8" thickBot="1" x14ac:dyDescent="0.3">
      <c r="B36" s="110"/>
      <c r="C36" s="78"/>
      <c r="D36" s="250"/>
    </row>
    <row r="37" spans="2:4" s="121" customFormat="1" ht="16.2" thickBot="1" x14ac:dyDescent="0.35">
      <c r="B37" s="258" t="s">
        <v>282</v>
      </c>
      <c r="C37" s="261"/>
      <c r="D37" s="304">
        <f>$D$21-$D$35</f>
        <v>0</v>
      </c>
    </row>
    <row r="38" spans="2:4" x14ac:dyDescent="0.25">
      <c r="B38" s="55"/>
      <c r="C38" s="80"/>
      <c r="D38" s="80"/>
    </row>
    <row r="39" spans="2:4" x14ac:dyDescent="0.25">
      <c r="B39" s="55"/>
      <c r="C39" s="80"/>
      <c r="D39" s="80"/>
    </row>
    <row r="40" spans="2:4" x14ac:dyDescent="0.25">
      <c r="B40" s="55"/>
      <c r="C40" s="80"/>
      <c r="D40" s="80"/>
    </row>
    <row r="41" spans="2:4" x14ac:dyDescent="0.25">
      <c r="B41" s="55"/>
      <c r="C41" s="80"/>
      <c r="D41" s="80"/>
    </row>
    <row r="42" spans="2:4" x14ac:dyDescent="0.25">
      <c r="B42" s="55"/>
      <c r="C42" s="80"/>
      <c r="D42" s="80"/>
    </row>
    <row r="43" spans="2:4" x14ac:dyDescent="0.25">
      <c r="B43" s="55"/>
      <c r="C43" s="80"/>
      <c r="D43" s="80"/>
    </row>
    <row r="44" spans="2:4" x14ac:dyDescent="0.25">
      <c r="B44" s="55"/>
      <c r="C44" s="80"/>
      <c r="D44" s="80"/>
    </row>
    <row r="45" spans="2:4" x14ac:dyDescent="0.25">
      <c r="B45" s="55"/>
      <c r="C45" s="80"/>
      <c r="D45" s="80"/>
    </row>
    <row r="46" spans="2:4" x14ac:dyDescent="0.25">
      <c r="B46" s="55"/>
      <c r="C46" s="80"/>
      <c r="D46" s="80"/>
    </row>
    <row r="47" spans="2:4" x14ac:dyDescent="0.25">
      <c r="B47" s="55"/>
      <c r="C47" s="80"/>
      <c r="D47" s="80"/>
    </row>
    <row r="48" spans="2:4" x14ac:dyDescent="0.25">
      <c r="B48" s="55"/>
      <c r="C48" s="80"/>
      <c r="D48" s="80"/>
    </row>
    <row r="49" spans="2:4" x14ac:dyDescent="0.25">
      <c r="B49" s="55"/>
      <c r="C49" s="80"/>
      <c r="D49" s="80"/>
    </row>
    <row r="50" spans="2:4" x14ac:dyDescent="0.25">
      <c r="B50" s="55"/>
      <c r="C50" s="80"/>
      <c r="D50" s="80"/>
    </row>
    <row r="51" spans="2:4" x14ac:dyDescent="0.25">
      <c r="B51" s="55"/>
      <c r="C51" s="80"/>
      <c r="D51" s="80"/>
    </row>
    <row r="52" spans="2:4" x14ac:dyDescent="0.25">
      <c r="B52" s="55"/>
      <c r="C52" s="80"/>
      <c r="D52" s="80"/>
    </row>
    <row r="53" spans="2:4" x14ac:dyDescent="0.25">
      <c r="B53" s="55"/>
      <c r="C53" s="80"/>
      <c r="D53" s="80"/>
    </row>
    <row r="54" spans="2:4" x14ac:dyDescent="0.25">
      <c r="B54" s="55"/>
      <c r="C54" s="80"/>
      <c r="D54" s="80"/>
    </row>
    <row r="55" spans="2:4" x14ac:dyDescent="0.25">
      <c r="B55" s="55"/>
      <c r="C55" s="80"/>
      <c r="D55" s="80"/>
    </row>
    <row r="56" spans="2:4" x14ac:dyDescent="0.25">
      <c r="B56" s="55"/>
      <c r="C56" s="80"/>
      <c r="D56" s="80"/>
    </row>
    <row r="57" spans="2:4" x14ac:dyDescent="0.25">
      <c r="B57" s="55"/>
      <c r="C57" s="80"/>
      <c r="D57" s="80"/>
    </row>
    <row r="58" spans="2:4" x14ac:dyDescent="0.25">
      <c r="B58" s="55"/>
      <c r="C58" s="80"/>
      <c r="D58" s="80"/>
    </row>
    <row r="59" spans="2:4" x14ac:dyDescent="0.25">
      <c r="B59" s="55"/>
      <c r="C59" s="80"/>
      <c r="D59" s="80"/>
    </row>
    <row r="60" spans="2:4" x14ac:dyDescent="0.25">
      <c r="B60" s="55"/>
      <c r="C60" s="80"/>
      <c r="D60" s="80"/>
    </row>
    <row r="61" spans="2:4" x14ac:dyDescent="0.25">
      <c r="B61" s="55"/>
      <c r="C61" s="80"/>
      <c r="D61" s="80"/>
    </row>
    <row r="62" spans="2:4" x14ac:dyDescent="0.25">
      <c r="B62" s="55"/>
      <c r="C62" s="80"/>
      <c r="D62" s="80"/>
    </row>
    <row r="63" spans="2:4" x14ac:dyDescent="0.25">
      <c r="B63" s="55"/>
      <c r="C63" s="80"/>
      <c r="D63" s="80"/>
    </row>
    <row r="64" spans="2:4" x14ac:dyDescent="0.25">
      <c r="B64" s="55"/>
      <c r="C64" s="80"/>
      <c r="D64" s="80"/>
    </row>
    <row r="65" spans="2:4" x14ac:dyDescent="0.25">
      <c r="B65" s="55"/>
      <c r="C65" s="80"/>
      <c r="D65" s="80"/>
    </row>
    <row r="66" spans="2:4" x14ac:dyDescent="0.25">
      <c r="B66" s="55"/>
      <c r="C66" s="80"/>
      <c r="D66" s="80"/>
    </row>
    <row r="67" spans="2:4" x14ac:dyDescent="0.25">
      <c r="B67" s="55"/>
      <c r="C67" s="80"/>
      <c r="D67" s="80"/>
    </row>
    <row r="68" spans="2:4" x14ac:dyDescent="0.25">
      <c r="B68" s="55"/>
      <c r="C68" s="80"/>
      <c r="D68" s="80"/>
    </row>
    <row r="69" spans="2:4" x14ac:dyDescent="0.25">
      <c r="B69" s="55"/>
      <c r="C69" s="80"/>
      <c r="D69" s="80"/>
    </row>
    <row r="70" spans="2:4" x14ac:dyDescent="0.25">
      <c r="B70" s="55"/>
      <c r="C70" s="80"/>
      <c r="D70" s="80"/>
    </row>
    <row r="71" spans="2:4" x14ac:dyDescent="0.25">
      <c r="B71" s="55"/>
      <c r="C71" s="80"/>
      <c r="D71" s="80"/>
    </row>
    <row r="72" spans="2:4" x14ac:dyDescent="0.25">
      <c r="B72" s="55"/>
      <c r="C72" s="80"/>
      <c r="D72" s="80"/>
    </row>
    <row r="73" spans="2:4" x14ac:dyDescent="0.25">
      <c r="B73" s="55"/>
      <c r="C73" s="80"/>
      <c r="D73" s="80"/>
    </row>
    <row r="74" spans="2:4" x14ac:dyDescent="0.25">
      <c r="B74" s="55"/>
      <c r="C74" s="80"/>
      <c r="D74" s="80"/>
    </row>
    <row r="75" spans="2:4" x14ac:dyDescent="0.25">
      <c r="B75" s="55"/>
      <c r="C75" s="80"/>
      <c r="D75" s="80"/>
    </row>
    <row r="76" spans="2:4" x14ac:dyDescent="0.25">
      <c r="B76" s="55"/>
      <c r="C76" s="80"/>
      <c r="D76" s="80"/>
    </row>
    <row r="77" spans="2:4" x14ac:dyDescent="0.25">
      <c r="B77" s="55"/>
      <c r="C77" s="80"/>
      <c r="D77" s="80"/>
    </row>
    <row r="78" spans="2:4" x14ac:dyDescent="0.25">
      <c r="B78" s="55"/>
      <c r="C78" s="80"/>
      <c r="D78" s="80"/>
    </row>
    <row r="79" spans="2:4" x14ac:dyDescent="0.25">
      <c r="B79" s="55"/>
      <c r="C79" s="80"/>
      <c r="D79" s="80"/>
    </row>
    <row r="80" spans="2:4" x14ac:dyDescent="0.25">
      <c r="B80" s="55"/>
      <c r="C80" s="80"/>
      <c r="D80" s="80"/>
    </row>
    <row r="81" spans="2:4" x14ac:dyDescent="0.25">
      <c r="B81" s="55"/>
      <c r="C81" s="80"/>
      <c r="D81" s="80"/>
    </row>
    <row r="82" spans="2:4" x14ac:dyDescent="0.25">
      <c r="B82" s="55"/>
      <c r="C82" s="80"/>
      <c r="D82" s="80"/>
    </row>
    <row r="83" spans="2:4" x14ac:dyDescent="0.25">
      <c r="B83" s="55"/>
      <c r="C83" s="80"/>
      <c r="D83" s="80"/>
    </row>
    <row r="84" spans="2:4" x14ac:dyDescent="0.25">
      <c r="B84" s="55"/>
      <c r="C84" s="80"/>
      <c r="D84" s="80"/>
    </row>
    <row r="85" spans="2:4" x14ac:dyDescent="0.25">
      <c r="B85" s="55"/>
      <c r="C85" s="80"/>
      <c r="D85" s="80"/>
    </row>
    <row r="86" spans="2:4" x14ac:dyDescent="0.25">
      <c r="B86" s="55"/>
      <c r="C86" s="80"/>
      <c r="D86" s="80"/>
    </row>
    <row r="87" spans="2:4" x14ac:dyDescent="0.25">
      <c r="B87" s="55"/>
      <c r="C87" s="80"/>
      <c r="D87" s="80"/>
    </row>
    <row r="88" spans="2:4" x14ac:dyDescent="0.25">
      <c r="B88" s="55"/>
      <c r="C88" s="80"/>
      <c r="D88" s="80"/>
    </row>
    <row r="89" spans="2:4" x14ac:dyDescent="0.25">
      <c r="B89" s="55"/>
      <c r="C89" s="80"/>
      <c r="D89" s="80"/>
    </row>
    <row r="90" spans="2:4" x14ac:dyDescent="0.25">
      <c r="B90" s="55"/>
      <c r="C90" s="80"/>
      <c r="D90" s="80"/>
    </row>
    <row r="91" spans="2:4" x14ac:dyDescent="0.25">
      <c r="B91" s="55"/>
      <c r="C91" s="80"/>
      <c r="D91" s="80"/>
    </row>
    <row r="92" spans="2:4" x14ac:dyDescent="0.25">
      <c r="B92" s="55"/>
      <c r="C92" s="80"/>
      <c r="D92" s="80"/>
    </row>
    <row r="93" spans="2:4" x14ac:dyDescent="0.25">
      <c r="B93" s="55"/>
      <c r="C93" s="80"/>
      <c r="D93" s="80"/>
    </row>
    <row r="94" spans="2:4" x14ac:dyDescent="0.25">
      <c r="B94" s="55"/>
      <c r="C94" s="80"/>
      <c r="D94" s="80"/>
    </row>
    <row r="95" spans="2:4" x14ac:dyDescent="0.25">
      <c r="B95" s="55"/>
      <c r="C95" s="80"/>
      <c r="D95" s="80"/>
    </row>
    <row r="96" spans="2:4" x14ac:dyDescent="0.25">
      <c r="B96" s="55"/>
      <c r="C96" s="80"/>
      <c r="D96" s="80"/>
    </row>
    <row r="97" spans="2:4" x14ac:dyDescent="0.25">
      <c r="B97" s="55"/>
      <c r="C97" s="80"/>
      <c r="D97" s="80"/>
    </row>
    <row r="98" spans="2:4" x14ac:dyDescent="0.25">
      <c r="B98" s="55"/>
      <c r="C98" s="80"/>
      <c r="D98" s="80"/>
    </row>
    <row r="99" spans="2:4" x14ac:dyDescent="0.25">
      <c r="B99" s="55"/>
      <c r="C99" s="80"/>
      <c r="D99" s="80"/>
    </row>
    <row r="100" spans="2:4" x14ac:dyDescent="0.25">
      <c r="B100" s="55"/>
      <c r="C100" s="80"/>
      <c r="D100" s="80"/>
    </row>
    <row r="101" spans="2:4" x14ac:dyDescent="0.25">
      <c r="B101" s="55"/>
      <c r="C101" s="80"/>
      <c r="D101" s="80"/>
    </row>
    <row r="102" spans="2:4" x14ac:dyDescent="0.25">
      <c r="B102" s="55"/>
      <c r="C102" s="80"/>
      <c r="D102" s="80"/>
    </row>
    <row r="103" spans="2:4" x14ac:dyDescent="0.25">
      <c r="B103" s="55"/>
      <c r="C103" s="80"/>
      <c r="D103" s="80"/>
    </row>
    <row r="104" spans="2:4" x14ac:dyDescent="0.25">
      <c r="B104" s="55"/>
      <c r="C104" s="80"/>
      <c r="D104" s="80"/>
    </row>
    <row r="105" spans="2:4" x14ac:dyDescent="0.25">
      <c r="B105" s="55"/>
      <c r="C105" s="80"/>
      <c r="D105" s="80"/>
    </row>
    <row r="106" spans="2:4" x14ac:dyDescent="0.25">
      <c r="B106" s="55"/>
      <c r="C106" s="80"/>
      <c r="D106" s="80"/>
    </row>
    <row r="107" spans="2:4" x14ac:dyDescent="0.25">
      <c r="B107" s="55"/>
      <c r="C107" s="80"/>
      <c r="D107" s="80"/>
    </row>
    <row r="108" spans="2:4" x14ac:dyDescent="0.25">
      <c r="B108" s="55"/>
      <c r="C108" s="80"/>
      <c r="D108" s="80"/>
    </row>
    <row r="109" spans="2:4" x14ac:dyDescent="0.25">
      <c r="B109" s="55"/>
      <c r="C109" s="80"/>
      <c r="D109" s="80"/>
    </row>
    <row r="110" spans="2:4" x14ac:dyDescent="0.25">
      <c r="B110" s="55"/>
      <c r="C110" s="80"/>
      <c r="D110" s="80"/>
    </row>
    <row r="111" spans="2:4" x14ac:dyDescent="0.25">
      <c r="B111" s="55"/>
      <c r="C111" s="80"/>
      <c r="D111" s="80"/>
    </row>
    <row r="112" spans="2:4" x14ac:dyDescent="0.25">
      <c r="B112" s="55"/>
      <c r="C112" s="80"/>
      <c r="D112" s="80"/>
    </row>
    <row r="113" spans="2:4" x14ac:dyDescent="0.25">
      <c r="B113" s="55"/>
      <c r="C113" s="80"/>
      <c r="D113" s="80"/>
    </row>
    <row r="114" spans="2:4" x14ac:dyDescent="0.25">
      <c r="B114" s="55"/>
      <c r="C114" s="80"/>
      <c r="D114" s="80"/>
    </row>
    <row r="115" spans="2:4" x14ac:dyDescent="0.25">
      <c r="B115" s="55"/>
      <c r="C115" s="80"/>
      <c r="D115" s="80"/>
    </row>
    <row r="116" spans="2:4" x14ac:dyDescent="0.25">
      <c r="B116" s="55"/>
      <c r="C116" s="80"/>
      <c r="D116" s="80"/>
    </row>
    <row r="117" spans="2:4" x14ac:dyDescent="0.25">
      <c r="B117" s="55"/>
      <c r="C117" s="80"/>
      <c r="D117" s="80"/>
    </row>
    <row r="118" spans="2:4" x14ac:dyDescent="0.25">
      <c r="B118" s="55"/>
      <c r="C118" s="80"/>
      <c r="D118" s="80"/>
    </row>
    <row r="119" spans="2:4" x14ac:dyDescent="0.25">
      <c r="B119" s="55"/>
      <c r="C119" s="80"/>
      <c r="D119" s="80"/>
    </row>
    <row r="120" spans="2:4" x14ac:dyDescent="0.25">
      <c r="B120" s="55"/>
      <c r="C120" s="80"/>
      <c r="D120" s="80"/>
    </row>
    <row r="121" spans="2:4" x14ac:dyDescent="0.25">
      <c r="B121" s="55"/>
      <c r="C121" s="80"/>
      <c r="D121" s="80"/>
    </row>
    <row r="122" spans="2:4" x14ac:dyDescent="0.25">
      <c r="B122" s="55"/>
      <c r="C122" s="80"/>
      <c r="D122" s="80"/>
    </row>
    <row r="123" spans="2:4" x14ac:dyDescent="0.25">
      <c r="B123" s="55"/>
      <c r="C123" s="80"/>
      <c r="D123" s="80"/>
    </row>
    <row r="124" spans="2:4" x14ac:dyDescent="0.25">
      <c r="B124" s="55"/>
      <c r="C124" s="80"/>
      <c r="D124" s="80"/>
    </row>
    <row r="125" spans="2:4" x14ac:dyDescent="0.25">
      <c r="B125" s="55"/>
      <c r="C125" s="80"/>
      <c r="D125" s="80"/>
    </row>
    <row r="126" spans="2:4" x14ac:dyDescent="0.25">
      <c r="B126" s="55"/>
      <c r="C126" s="80"/>
      <c r="D126" s="80"/>
    </row>
    <row r="127" spans="2:4" x14ac:dyDescent="0.25">
      <c r="B127" s="55"/>
      <c r="C127" s="80"/>
      <c r="D127" s="80"/>
    </row>
    <row r="128" spans="2:4" x14ac:dyDescent="0.25">
      <c r="B128" s="55"/>
      <c r="C128" s="80"/>
      <c r="D128" s="80"/>
    </row>
    <row r="129" spans="2:4" x14ac:dyDescent="0.25">
      <c r="B129" s="55"/>
      <c r="C129" s="80"/>
      <c r="D129" s="80"/>
    </row>
    <row r="130" spans="2:4" x14ac:dyDescent="0.25">
      <c r="B130" s="55"/>
      <c r="C130" s="80"/>
      <c r="D130" s="80"/>
    </row>
    <row r="131" spans="2:4" x14ac:dyDescent="0.25">
      <c r="B131" s="55"/>
      <c r="C131" s="80"/>
      <c r="D131" s="80"/>
    </row>
    <row r="132" spans="2:4" x14ac:dyDescent="0.25">
      <c r="B132" s="55"/>
      <c r="C132" s="80"/>
      <c r="D132" s="80"/>
    </row>
    <row r="133" spans="2:4" x14ac:dyDescent="0.25">
      <c r="B133" s="55"/>
      <c r="C133" s="80"/>
      <c r="D133" s="80"/>
    </row>
    <row r="134" spans="2:4" x14ac:dyDescent="0.25">
      <c r="B134" s="55"/>
      <c r="C134" s="80"/>
      <c r="D134" s="80"/>
    </row>
    <row r="135" spans="2:4" x14ac:dyDescent="0.25">
      <c r="B135" s="55"/>
      <c r="C135" s="80"/>
      <c r="D135" s="80"/>
    </row>
    <row r="136" spans="2:4" x14ac:dyDescent="0.25">
      <c r="B136" s="55"/>
      <c r="C136" s="80"/>
      <c r="D136" s="80"/>
    </row>
    <row r="137" spans="2:4" x14ac:dyDescent="0.25">
      <c r="B137" s="55"/>
      <c r="C137" s="80"/>
      <c r="D137" s="80"/>
    </row>
    <row r="138" spans="2:4" x14ac:dyDescent="0.25">
      <c r="B138" s="55"/>
      <c r="C138" s="80"/>
      <c r="D138" s="80"/>
    </row>
    <row r="139" spans="2:4" x14ac:dyDescent="0.25">
      <c r="B139" s="55"/>
      <c r="C139" s="80"/>
      <c r="D139" s="80"/>
    </row>
    <row r="140" spans="2:4" x14ac:dyDescent="0.25">
      <c r="B140" s="55"/>
      <c r="C140" s="80"/>
      <c r="D140" s="80"/>
    </row>
    <row r="141" spans="2:4" x14ac:dyDescent="0.25">
      <c r="B141" s="55"/>
      <c r="C141" s="80"/>
      <c r="D141" s="80"/>
    </row>
    <row r="142" spans="2:4" x14ac:dyDescent="0.25">
      <c r="B142" s="55"/>
      <c r="C142" s="80"/>
      <c r="D142" s="80"/>
    </row>
    <row r="143" spans="2:4" x14ac:dyDescent="0.25">
      <c r="B143" s="55"/>
      <c r="C143" s="80"/>
      <c r="D143" s="80"/>
    </row>
    <row r="144" spans="2:4" x14ac:dyDescent="0.25">
      <c r="B144" s="55"/>
      <c r="C144" s="80"/>
      <c r="D144" s="80"/>
    </row>
    <row r="145" spans="2:4" x14ac:dyDescent="0.25">
      <c r="B145" s="55"/>
      <c r="C145" s="80"/>
      <c r="D145" s="80"/>
    </row>
    <row r="146" spans="2:4" x14ac:dyDescent="0.25">
      <c r="B146" s="55"/>
      <c r="C146" s="80"/>
      <c r="D146" s="80"/>
    </row>
    <row r="147" spans="2:4" x14ac:dyDescent="0.25">
      <c r="B147" s="55"/>
      <c r="C147" s="80"/>
      <c r="D147" s="80"/>
    </row>
    <row r="148" spans="2:4" x14ac:dyDescent="0.25">
      <c r="B148" s="55"/>
      <c r="C148" s="80"/>
      <c r="D148" s="80"/>
    </row>
    <row r="149" spans="2:4" x14ac:dyDescent="0.25">
      <c r="B149" s="55"/>
      <c r="C149" s="80"/>
      <c r="D149" s="80"/>
    </row>
    <row r="150" spans="2:4" x14ac:dyDescent="0.25">
      <c r="B150" s="55"/>
      <c r="C150" s="80"/>
      <c r="D150" s="80"/>
    </row>
    <row r="151" spans="2:4" x14ac:dyDescent="0.25">
      <c r="B151" s="55"/>
      <c r="C151" s="80"/>
      <c r="D151" s="80"/>
    </row>
    <row r="152" spans="2:4" x14ac:dyDescent="0.25">
      <c r="B152" s="55"/>
      <c r="C152" s="80"/>
      <c r="D152" s="80"/>
    </row>
    <row r="153" spans="2:4" x14ac:dyDescent="0.25">
      <c r="B153" s="55"/>
      <c r="C153" s="80"/>
      <c r="D153" s="80"/>
    </row>
    <row r="154" spans="2:4" x14ac:dyDescent="0.25">
      <c r="B154" s="55"/>
      <c r="C154" s="80"/>
      <c r="D154" s="80"/>
    </row>
    <row r="155" spans="2:4" x14ac:dyDescent="0.25">
      <c r="B155" s="55"/>
      <c r="C155" s="80"/>
      <c r="D155" s="80"/>
    </row>
    <row r="156" spans="2:4" x14ac:dyDescent="0.25">
      <c r="B156" s="55"/>
      <c r="C156" s="80"/>
      <c r="D156" s="80"/>
    </row>
    <row r="157" spans="2:4" x14ac:dyDescent="0.25">
      <c r="B157" s="55"/>
      <c r="C157" s="80"/>
      <c r="D157" s="80"/>
    </row>
    <row r="158" spans="2:4" x14ac:dyDescent="0.25">
      <c r="B158" s="55"/>
      <c r="C158" s="80"/>
      <c r="D158" s="80"/>
    </row>
    <row r="159" spans="2:4" x14ac:dyDescent="0.25">
      <c r="B159" s="55"/>
      <c r="C159" s="80"/>
      <c r="D159" s="80"/>
    </row>
    <row r="160" spans="2:4" x14ac:dyDescent="0.25">
      <c r="B160" s="55"/>
      <c r="C160" s="80"/>
      <c r="D160" s="80"/>
    </row>
    <row r="161" spans="2:4" x14ac:dyDescent="0.25">
      <c r="B161" s="55"/>
      <c r="C161" s="80"/>
      <c r="D161" s="80"/>
    </row>
    <row r="162" spans="2:4" x14ac:dyDescent="0.25">
      <c r="B162" s="55"/>
      <c r="C162" s="80"/>
      <c r="D162" s="80"/>
    </row>
    <row r="163" spans="2:4" x14ac:dyDescent="0.25">
      <c r="B163" s="55"/>
      <c r="C163" s="80"/>
      <c r="D163" s="80"/>
    </row>
    <row r="164" spans="2:4" x14ac:dyDescent="0.25">
      <c r="B164" s="55"/>
      <c r="C164" s="80"/>
      <c r="D164" s="80"/>
    </row>
    <row r="165" spans="2:4" x14ac:dyDescent="0.25">
      <c r="B165" s="55"/>
      <c r="C165" s="80"/>
      <c r="D165" s="80"/>
    </row>
    <row r="166" spans="2:4" x14ac:dyDescent="0.25">
      <c r="B166" s="55"/>
      <c r="C166" s="80"/>
      <c r="D166" s="80"/>
    </row>
    <row r="167" spans="2:4" x14ac:dyDescent="0.25">
      <c r="B167" s="55"/>
      <c r="C167" s="80"/>
      <c r="D167" s="80"/>
    </row>
    <row r="168" spans="2:4" x14ac:dyDescent="0.25">
      <c r="B168" s="55"/>
      <c r="C168" s="80"/>
      <c r="D168" s="80"/>
    </row>
    <row r="169" spans="2:4" x14ac:dyDescent="0.25">
      <c r="B169" s="55"/>
      <c r="C169" s="80"/>
      <c r="D169" s="80"/>
    </row>
    <row r="170" spans="2:4" x14ac:dyDescent="0.25">
      <c r="B170" s="55"/>
      <c r="C170" s="80"/>
      <c r="D170" s="80"/>
    </row>
    <row r="171" spans="2:4" x14ac:dyDescent="0.25">
      <c r="B171" s="55"/>
      <c r="C171" s="80"/>
      <c r="D171" s="80"/>
    </row>
    <row r="172" spans="2:4" x14ac:dyDescent="0.25">
      <c r="B172" s="55"/>
      <c r="C172" s="80"/>
      <c r="D172" s="80"/>
    </row>
    <row r="173" spans="2:4" x14ac:dyDescent="0.25">
      <c r="B173" s="55"/>
      <c r="C173" s="80"/>
      <c r="D173" s="80"/>
    </row>
    <row r="174" spans="2:4" x14ac:dyDescent="0.25">
      <c r="B174" s="55"/>
      <c r="C174" s="80"/>
      <c r="D174" s="80"/>
    </row>
    <row r="175" spans="2:4" x14ac:dyDescent="0.25">
      <c r="B175" s="55"/>
      <c r="C175" s="80"/>
      <c r="D175" s="80"/>
    </row>
    <row r="176" spans="2:4" x14ac:dyDescent="0.25">
      <c r="B176" s="55"/>
      <c r="C176" s="80"/>
      <c r="D176" s="80"/>
    </row>
    <row r="177" spans="2:4" x14ac:dyDescent="0.25">
      <c r="B177" s="55"/>
      <c r="C177" s="80"/>
      <c r="D177" s="80"/>
    </row>
    <row r="178" spans="2:4" x14ac:dyDescent="0.25">
      <c r="B178" s="55"/>
      <c r="C178" s="80"/>
      <c r="D178" s="80"/>
    </row>
    <row r="179" spans="2:4" x14ac:dyDescent="0.25">
      <c r="B179" s="55"/>
      <c r="C179" s="80"/>
      <c r="D179" s="80"/>
    </row>
    <row r="180" spans="2:4" x14ac:dyDescent="0.25">
      <c r="B180" s="55"/>
      <c r="C180" s="80"/>
      <c r="D180" s="80"/>
    </row>
    <row r="181" spans="2:4" x14ac:dyDescent="0.25">
      <c r="B181" s="55"/>
      <c r="C181" s="80"/>
      <c r="D181" s="80"/>
    </row>
    <row r="182" spans="2:4" x14ac:dyDescent="0.25">
      <c r="B182" s="55"/>
      <c r="C182" s="80"/>
      <c r="D182" s="80"/>
    </row>
    <row r="183" spans="2:4" x14ac:dyDescent="0.25">
      <c r="B183" s="55"/>
      <c r="C183" s="80"/>
      <c r="D183" s="80"/>
    </row>
    <row r="184" spans="2:4" x14ac:dyDescent="0.25">
      <c r="B184" s="55"/>
      <c r="C184" s="80"/>
      <c r="D184" s="80"/>
    </row>
    <row r="185" spans="2:4" x14ac:dyDescent="0.25">
      <c r="B185" s="55"/>
      <c r="C185" s="80"/>
      <c r="D185" s="80"/>
    </row>
    <row r="186" spans="2:4" x14ac:dyDescent="0.25">
      <c r="B186" s="55"/>
      <c r="C186" s="80"/>
      <c r="D186" s="80"/>
    </row>
    <row r="187" spans="2:4" x14ac:dyDescent="0.25">
      <c r="B187" s="55"/>
      <c r="C187" s="80"/>
      <c r="D187" s="80"/>
    </row>
    <row r="188" spans="2:4" x14ac:dyDescent="0.25">
      <c r="B188" s="55"/>
      <c r="C188" s="80"/>
      <c r="D188" s="80"/>
    </row>
    <row r="189" spans="2:4" x14ac:dyDescent="0.25">
      <c r="B189" s="55"/>
      <c r="C189" s="80"/>
      <c r="D189" s="80"/>
    </row>
    <row r="190" spans="2:4" x14ac:dyDescent="0.25">
      <c r="B190" s="55"/>
      <c r="C190" s="80"/>
      <c r="D190" s="80"/>
    </row>
    <row r="191" spans="2:4" x14ac:dyDescent="0.25">
      <c r="B191" s="55"/>
      <c r="C191" s="80"/>
      <c r="D191" s="80"/>
    </row>
    <row r="192" spans="2:4" x14ac:dyDescent="0.25">
      <c r="B192" s="55"/>
      <c r="C192" s="80"/>
      <c r="D192" s="80"/>
    </row>
    <row r="193" spans="2:4" x14ac:dyDescent="0.25">
      <c r="B193" s="55"/>
      <c r="C193" s="80"/>
      <c r="D193" s="80"/>
    </row>
    <row r="194" spans="2:4" x14ac:dyDescent="0.25">
      <c r="B194" s="55"/>
      <c r="C194" s="80"/>
      <c r="D194" s="80"/>
    </row>
    <row r="195" spans="2:4" x14ac:dyDescent="0.25">
      <c r="B195" s="55"/>
      <c r="C195" s="80"/>
      <c r="D195" s="80"/>
    </row>
    <row r="196" spans="2:4" x14ac:dyDescent="0.25">
      <c r="B196" s="55"/>
      <c r="C196" s="80"/>
      <c r="D196" s="80"/>
    </row>
    <row r="197" spans="2:4" x14ac:dyDescent="0.25">
      <c r="B197" s="55"/>
      <c r="C197" s="80"/>
      <c r="D197" s="80"/>
    </row>
    <row r="198" spans="2:4" x14ac:dyDescent="0.25">
      <c r="B198" s="55"/>
      <c r="C198" s="80"/>
      <c r="D198" s="80"/>
    </row>
    <row r="199" spans="2:4" x14ac:dyDescent="0.25">
      <c r="B199" s="55"/>
      <c r="C199" s="80"/>
      <c r="D199" s="80"/>
    </row>
    <row r="200" spans="2:4" x14ac:dyDescent="0.25">
      <c r="B200" s="55"/>
      <c r="C200" s="80"/>
      <c r="D200" s="80"/>
    </row>
    <row r="201" spans="2:4" x14ac:dyDescent="0.25">
      <c r="B201" s="55"/>
      <c r="C201" s="80"/>
      <c r="D201" s="80"/>
    </row>
    <row r="202" spans="2:4" x14ac:dyDescent="0.25">
      <c r="B202" s="55"/>
      <c r="C202" s="80"/>
      <c r="D202" s="80"/>
    </row>
    <row r="203" spans="2:4" x14ac:dyDescent="0.25">
      <c r="B203" s="55"/>
      <c r="C203" s="80"/>
      <c r="D203" s="80"/>
    </row>
    <row r="204" spans="2:4" x14ac:dyDescent="0.25">
      <c r="B204" s="55"/>
      <c r="C204" s="80"/>
      <c r="D204" s="80"/>
    </row>
    <row r="205" spans="2:4" x14ac:dyDescent="0.25">
      <c r="B205" s="55"/>
      <c r="C205" s="80"/>
      <c r="D205" s="80"/>
    </row>
    <row r="206" spans="2:4" x14ac:dyDescent="0.25">
      <c r="B206" s="55"/>
      <c r="C206" s="80"/>
      <c r="D206" s="80"/>
    </row>
    <row r="207" spans="2:4" x14ac:dyDescent="0.25">
      <c r="B207" s="55"/>
      <c r="C207" s="80"/>
      <c r="D207" s="80"/>
    </row>
    <row r="208" spans="2:4" x14ac:dyDescent="0.25">
      <c r="B208" s="55"/>
      <c r="C208" s="80"/>
      <c r="D208" s="80"/>
    </row>
    <row r="209" spans="2:4" x14ac:dyDescent="0.25">
      <c r="B209" s="55"/>
      <c r="C209" s="80"/>
      <c r="D209" s="80"/>
    </row>
    <row r="210" spans="2:4" x14ac:dyDescent="0.25">
      <c r="B210" s="55"/>
      <c r="C210" s="80"/>
      <c r="D210" s="80"/>
    </row>
    <row r="211" spans="2:4" x14ac:dyDescent="0.25">
      <c r="B211" s="55"/>
      <c r="C211" s="80"/>
      <c r="D211" s="80"/>
    </row>
    <row r="212" spans="2:4" x14ac:dyDescent="0.25">
      <c r="B212" s="55"/>
      <c r="C212" s="80"/>
      <c r="D212" s="80"/>
    </row>
    <row r="213" spans="2:4" x14ac:dyDescent="0.25">
      <c r="B213" s="55"/>
      <c r="C213" s="80"/>
      <c r="D213" s="80"/>
    </row>
    <row r="214" spans="2:4" x14ac:dyDescent="0.25">
      <c r="B214" s="55"/>
      <c r="C214" s="80"/>
      <c r="D214" s="80"/>
    </row>
    <row r="215" spans="2:4" x14ac:dyDescent="0.25">
      <c r="B215" s="55"/>
      <c r="C215" s="80"/>
      <c r="D215" s="80"/>
    </row>
    <row r="216" spans="2:4" x14ac:dyDescent="0.25">
      <c r="B216" s="55"/>
      <c r="C216" s="80"/>
      <c r="D216" s="80"/>
    </row>
    <row r="217" spans="2:4" x14ac:dyDescent="0.25">
      <c r="B217" s="55"/>
      <c r="C217" s="80"/>
      <c r="D217" s="80"/>
    </row>
    <row r="218" spans="2:4" x14ac:dyDescent="0.25">
      <c r="B218" s="55"/>
      <c r="C218" s="80"/>
      <c r="D218" s="80"/>
    </row>
    <row r="219" spans="2:4" x14ac:dyDescent="0.25">
      <c r="B219" s="55"/>
      <c r="C219" s="80"/>
      <c r="D219" s="80"/>
    </row>
    <row r="220" spans="2:4" x14ac:dyDescent="0.25">
      <c r="B220" s="55"/>
      <c r="C220" s="80"/>
      <c r="D220" s="80"/>
    </row>
    <row r="221" spans="2:4" x14ac:dyDescent="0.25">
      <c r="B221" s="55"/>
      <c r="C221" s="80"/>
      <c r="D221" s="80"/>
    </row>
    <row r="222" spans="2:4" x14ac:dyDescent="0.25">
      <c r="B222" s="55"/>
      <c r="C222" s="80"/>
      <c r="D222" s="80"/>
    </row>
    <row r="223" spans="2:4" x14ac:dyDescent="0.25">
      <c r="B223" s="55"/>
      <c r="C223" s="80"/>
      <c r="D223" s="80"/>
    </row>
    <row r="224" spans="2:4" x14ac:dyDescent="0.25">
      <c r="B224" s="55"/>
      <c r="C224" s="80"/>
      <c r="D224" s="80"/>
    </row>
    <row r="225" spans="2:4" x14ac:dyDescent="0.25">
      <c r="B225" s="55"/>
      <c r="C225" s="80"/>
      <c r="D225" s="80"/>
    </row>
    <row r="226" spans="2:4" x14ac:dyDescent="0.25">
      <c r="B226" s="55"/>
      <c r="C226" s="80"/>
      <c r="D226" s="80"/>
    </row>
    <row r="227" spans="2:4" x14ac:dyDescent="0.25">
      <c r="B227" s="55"/>
      <c r="C227" s="80"/>
      <c r="D227" s="80"/>
    </row>
    <row r="228" spans="2:4" x14ac:dyDescent="0.25">
      <c r="B228" s="55"/>
      <c r="C228" s="80"/>
      <c r="D228" s="80"/>
    </row>
    <row r="229" spans="2:4" x14ac:dyDescent="0.25">
      <c r="B229" s="55"/>
      <c r="C229" s="80"/>
      <c r="D229" s="80"/>
    </row>
    <row r="230" spans="2:4" x14ac:dyDescent="0.25">
      <c r="B230" s="55"/>
      <c r="C230" s="80"/>
      <c r="D230" s="80"/>
    </row>
    <row r="231" spans="2:4" x14ac:dyDescent="0.25">
      <c r="B231" s="55"/>
      <c r="C231" s="80"/>
      <c r="D231" s="80"/>
    </row>
    <row r="232" spans="2:4" x14ac:dyDescent="0.25">
      <c r="B232" s="55"/>
      <c r="C232" s="80"/>
      <c r="D232" s="80"/>
    </row>
    <row r="233" spans="2:4" x14ac:dyDescent="0.25">
      <c r="B233" s="55"/>
      <c r="C233" s="80"/>
      <c r="D233" s="80"/>
    </row>
    <row r="234" spans="2:4" x14ac:dyDescent="0.25">
      <c r="B234" s="55"/>
      <c r="C234" s="80"/>
      <c r="D234" s="80"/>
    </row>
    <row r="235" spans="2:4" x14ac:dyDescent="0.25">
      <c r="B235" s="55"/>
      <c r="C235" s="80"/>
      <c r="D235" s="80"/>
    </row>
    <row r="236" spans="2:4" x14ac:dyDescent="0.25">
      <c r="B236" s="55"/>
      <c r="C236" s="80"/>
      <c r="D236" s="80"/>
    </row>
    <row r="237" spans="2:4" x14ac:dyDescent="0.25">
      <c r="B237" s="55"/>
      <c r="C237" s="80"/>
      <c r="D237" s="80"/>
    </row>
    <row r="238" spans="2:4" x14ac:dyDescent="0.25">
      <c r="B238" s="55"/>
      <c r="C238" s="80"/>
      <c r="D238" s="80"/>
    </row>
    <row r="239" spans="2:4" x14ac:dyDescent="0.25">
      <c r="B239" s="55"/>
      <c r="C239" s="80"/>
      <c r="D239" s="80"/>
    </row>
    <row r="240" spans="2:4" x14ac:dyDescent="0.25">
      <c r="B240" s="55"/>
      <c r="C240" s="80"/>
      <c r="D240" s="80"/>
    </row>
    <row r="241" spans="2:4" x14ac:dyDescent="0.25">
      <c r="B241" s="55"/>
      <c r="C241" s="80"/>
      <c r="D241" s="80"/>
    </row>
    <row r="242" spans="2:4" x14ac:dyDescent="0.25">
      <c r="B242" s="55"/>
      <c r="C242" s="80"/>
      <c r="D242" s="80"/>
    </row>
    <row r="243" spans="2:4" x14ac:dyDescent="0.25">
      <c r="B243" s="55"/>
      <c r="C243" s="80"/>
      <c r="D243" s="80"/>
    </row>
    <row r="244" spans="2:4" x14ac:dyDescent="0.25">
      <c r="B244" s="55"/>
      <c r="C244" s="80"/>
      <c r="D244" s="80"/>
    </row>
    <row r="245" spans="2:4" x14ac:dyDescent="0.25">
      <c r="B245" s="55"/>
      <c r="C245" s="80"/>
      <c r="D245" s="80"/>
    </row>
    <row r="246" spans="2:4" x14ac:dyDescent="0.25">
      <c r="B246" s="55"/>
      <c r="C246" s="80"/>
      <c r="D246" s="80"/>
    </row>
    <row r="247" spans="2:4" x14ac:dyDescent="0.25">
      <c r="B247" s="55"/>
      <c r="C247" s="80"/>
      <c r="D247" s="80"/>
    </row>
    <row r="248" spans="2:4" x14ac:dyDescent="0.25">
      <c r="B248" s="55"/>
      <c r="C248" s="80"/>
      <c r="D248" s="80"/>
    </row>
    <row r="249" spans="2:4" x14ac:dyDescent="0.25">
      <c r="B249" s="55"/>
      <c r="C249" s="80"/>
      <c r="D249" s="80"/>
    </row>
    <row r="250" spans="2:4" x14ac:dyDescent="0.25">
      <c r="B250" s="55"/>
      <c r="C250" s="80"/>
      <c r="D250" s="80"/>
    </row>
    <row r="251" spans="2:4" x14ac:dyDescent="0.25">
      <c r="B251" s="55"/>
      <c r="C251" s="80"/>
      <c r="D251" s="80"/>
    </row>
    <row r="252" spans="2:4" x14ac:dyDescent="0.25">
      <c r="B252" s="55"/>
      <c r="C252" s="80"/>
      <c r="D252" s="80"/>
    </row>
    <row r="253" spans="2:4" x14ac:dyDescent="0.25">
      <c r="B253" s="55"/>
      <c r="C253" s="80"/>
      <c r="D253" s="80"/>
    </row>
    <row r="254" spans="2:4" x14ac:dyDescent="0.25">
      <c r="B254" s="55"/>
      <c r="C254" s="80"/>
      <c r="D254" s="80"/>
    </row>
    <row r="255" spans="2:4" x14ac:dyDescent="0.25">
      <c r="B255" s="55"/>
      <c r="C255" s="80"/>
      <c r="D255" s="80"/>
    </row>
    <row r="256" spans="2:4" x14ac:dyDescent="0.25">
      <c r="B256" s="55"/>
      <c r="C256" s="80"/>
      <c r="D256" s="80"/>
    </row>
    <row r="257" spans="2:4" x14ac:dyDescent="0.25">
      <c r="B257" s="55"/>
      <c r="C257" s="80"/>
      <c r="D257" s="80"/>
    </row>
    <row r="258" spans="2:4" x14ac:dyDescent="0.25">
      <c r="B258" s="55"/>
      <c r="C258" s="80"/>
      <c r="D258" s="80"/>
    </row>
    <row r="259" spans="2:4" x14ac:dyDescent="0.25">
      <c r="B259" s="55"/>
      <c r="C259" s="80"/>
      <c r="D259" s="80"/>
    </row>
    <row r="260" spans="2:4" x14ac:dyDescent="0.25">
      <c r="B260" s="55"/>
      <c r="C260" s="80"/>
      <c r="D260" s="80"/>
    </row>
    <row r="261" spans="2:4" x14ac:dyDescent="0.25">
      <c r="B261" s="55"/>
      <c r="C261" s="80"/>
      <c r="D261" s="80"/>
    </row>
    <row r="262" spans="2:4" x14ac:dyDescent="0.25">
      <c r="B262" s="55"/>
      <c r="C262" s="80"/>
      <c r="D262" s="80"/>
    </row>
    <row r="263" spans="2:4" x14ac:dyDescent="0.25">
      <c r="B263" s="55"/>
      <c r="C263" s="80"/>
      <c r="D263" s="80"/>
    </row>
    <row r="264" spans="2:4" x14ac:dyDescent="0.25">
      <c r="B264" s="55"/>
      <c r="C264" s="80"/>
      <c r="D264" s="80"/>
    </row>
    <row r="265" spans="2:4" x14ac:dyDescent="0.25">
      <c r="B265" s="55"/>
      <c r="C265" s="80"/>
      <c r="D265" s="80"/>
    </row>
    <row r="266" spans="2:4" x14ac:dyDescent="0.25">
      <c r="B266" s="55"/>
      <c r="C266" s="80"/>
      <c r="D266" s="80"/>
    </row>
    <row r="267" spans="2:4" x14ac:dyDescent="0.25">
      <c r="B267" s="55"/>
      <c r="C267" s="80"/>
      <c r="D267" s="80"/>
    </row>
    <row r="268" spans="2:4" x14ac:dyDescent="0.25">
      <c r="B268" s="55"/>
      <c r="C268" s="80"/>
      <c r="D268" s="80"/>
    </row>
    <row r="269" spans="2:4" x14ac:dyDescent="0.25">
      <c r="B269" s="55"/>
      <c r="C269" s="80"/>
      <c r="D269" s="80"/>
    </row>
    <row r="270" spans="2:4" x14ac:dyDescent="0.25">
      <c r="B270" s="55"/>
      <c r="C270" s="80"/>
      <c r="D270" s="80"/>
    </row>
    <row r="271" spans="2:4" x14ac:dyDescent="0.25">
      <c r="B271" s="55"/>
      <c r="C271" s="80"/>
      <c r="D271" s="80"/>
    </row>
    <row r="272" spans="2:4" x14ac:dyDescent="0.25">
      <c r="B272" s="55"/>
      <c r="C272" s="80"/>
      <c r="D272" s="80"/>
    </row>
    <row r="273" spans="2:4" x14ac:dyDescent="0.25">
      <c r="B273" s="55"/>
      <c r="C273" s="80"/>
      <c r="D273" s="80"/>
    </row>
    <row r="274" spans="2:4" x14ac:dyDescent="0.25">
      <c r="B274" s="55"/>
      <c r="C274" s="80"/>
      <c r="D274" s="80"/>
    </row>
    <row r="275" spans="2:4" x14ac:dyDescent="0.25">
      <c r="B275" s="55"/>
      <c r="C275" s="80"/>
      <c r="D275" s="80"/>
    </row>
    <row r="276" spans="2:4" x14ac:dyDescent="0.25">
      <c r="B276" s="55"/>
      <c r="C276" s="80"/>
      <c r="D276" s="80"/>
    </row>
    <row r="277" spans="2:4" x14ac:dyDescent="0.25">
      <c r="B277" s="55"/>
      <c r="C277" s="80"/>
      <c r="D277" s="80"/>
    </row>
    <row r="278" spans="2:4" x14ac:dyDescent="0.25">
      <c r="B278" s="55"/>
      <c r="C278" s="80"/>
      <c r="D278" s="80"/>
    </row>
    <row r="279" spans="2:4" x14ac:dyDescent="0.25">
      <c r="B279" s="55"/>
      <c r="C279" s="80"/>
      <c r="D279" s="80"/>
    </row>
    <row r="280" spans="2:4" x14ac:dyDescent="0.25">
      <c r="B280" s="55"/>
      <c r="C280" s="80"/>
      <c r="D280" s="80"/>
    </row>
    <row r="281" spans="2:4" x14ac:dyDescent="0.25">
      <c r="B281" s="55"/>
      <c r="C281" s="80"/>
      <c r="D281" s="80"/>
    </row>
    <row r="282" spans="2:4" x14ac:dyDescent="0.25">
      <c r="B282" s="55"/>
      <c r="C282" s="80"/>
      <c r="D282" s="80"/>
    </row>
    <row r="283" spans="2:4" x14ac:dyDescent="0.25">
      <c r="B283" s="55"/>
      <c r="C283" s="80"/>
      <c r="D283" s="80"/>
    </row>
    <row r="284" spans="2:4" x14ac:dyDescent="0.25">
      <c r="B284" s="55"/>
      <c r="C284" s="80"/>
      <c r="D284" s="80"/>
    </row>
    <row r="285" spans="2:4" x14ac:dyDescent="0.25">
      <c r="B285" s="55"/>
      <c r="C285" s="80"/>
      <c r="D285" s="80"/>
    </row>
    <row r="286" spans="2:4" x14ac:dyDescent="0.25">
      <c r="B286" s="55"/>
      <c r="C286" s="80"/>
      <c r="D286" s="80"/>
    </row>
    <row r="287" spans="2:4" x14ac:dyDescent="0.25">
      <c r="B287" s="55"/>
      <c r="C287" s="80"/>
      <c r="D287" s="80"/>
    </row>
    <row r="288" spans="2:4" x14ac:dyDescent="0.25">
      <c r="B288" s="55"/>
      <c r="C288" s="80"/>
      <c r="D288" s="80"/>
    </row>
    <row r="289" spans="2:4" x14ac:dyDescent="0.25">
      <c r="B289" s="55"/>
      <c r="C289" s="80"/>
      <c r="D289" s="80"/>
    </row>
    <row r="290" spans="2:4" x14ac:dyDescent="0.25">
      <c r="B290" s="55"/>
      <c r="C290" s="80"/>
      <c r="D290" s="80"/>
    </row>
    <row r="291" spans="2:4" x14ac:dyDescent="0.25">
      <c r="B291" s="55"/>
      <c r="C291" s="80"/>
      <c r="D291" s="80"/>
    </row>
    <row r="292" spans="2:4" x14ac:dyDescent="0.25">
      <c r="B292" s="55"/>
      <c r="C292" s="80"/>
      <c r="D292" s="80"/>
    </row>
    <row r="293" spans="2:4" x14ac:dyDescent="0.25">
      <c r="B293" s="55"/>
      <c r="C293" s="80"/>
      <c r="D293" s="80"/>
    </row>
    <row r="294" spans="2:4" x14ac:dyDescent="0.25">
      <c r="B294" s="55"/>
      <c r="C294" s="80"/>
      <c r="D294" s="80"/>
    </row>
    <row r="295" spans="2:4" x14ac:dyDescent="0.25">
      <c r="B295" s="55"/>
      <c r="C295" s="80"/>
      <c r="D295" s="80"/>
    </row>
    <row r="296" spans="2:4" x14ac:dyDescent="0.25">
      <c r="B296" s="55"/>
      <c r="C296" s="80"/>
      <c r="D296" s="80"/>
    </row>
    <row r="297" spans="2:4" x14ac:dyDescent="0.25">
      <c r="B297" s="55"/>
      <c r="C297" s="80"/>
      <c r="D297" s="80"/>
    </row>
    <row r="298" spans="2:4" x14ac:dyDescent="0.25">
      <c r="B298" s="55"/>
      <c r="C298" s="80"/>
      <c r="D298" s="80"/>
    </row>
    <row r="299" spans="2:4" x14ac:dyDescent="0.25">
      <c r="B299" s="55"/>
      <c r="C299" s="80"/>
      <c r="D299" s="80"/>
    </row>
    <row r="300" spans="2:4" x14ac:dyDescent="0.25">
      <c r="B300" s="55"/>
      <c r="C300" s="80"/>
      <c r="D300" s="80"/>
    </row>
    <row r="301" spans="2:4" x14ac:dyDescent="0.25">
      <c r="B301" s="55"/>
      <c r="C301" s="80"/>
      <c r="D301" s="80"/>
    </row>
    <row r="302" spans="2:4" x14ac:dyDescent="0.25">
      <c r="B302" s="55"/>
      <c r="C302" s="80"/>
      <c r="D302" s="80"/>
    </row>
    <row r="303" spans="2:4" x14ac:dyDescent="0.25">
      <c r="B303" s="55"/>
      <c r="C303" s="80"/>
      <c r="D303" s="80"/>
    </row>
    <row r="304" spans="2:4" x14ac:dyDescent="0.25">
      <c r="B304" s="55"/>
      <c r="C304" s="80"/>
      <c r="D304" s="80"/>
    </row>
    <row r="305" spans="2:4" x14ac:dyDescent="0.25">
      <c r="B305" s="55"/>
      <c r="C305" s="80"/>
      <c r="D305" s="80"/>
    </row>
    <row r="306" spans="2:4" x14ac:dyDescent="0.25">
      <c r="B306" s="55"/>
      <c r="C306" s="80"/>
      <c r="D306" s="80"/>
    </row>
    <row r="307" spans="2:4" x14ac:dyDescent="0.25">
      <c r="B307" s="55"/>
      <c r="C307" s="80"/>
      <c r="D307" s="80"/>
    </row>
    <row r="308" spans="2:4" x14ac:dyDescent="0.25">
      <c r="B308" s="55"/>
      <c r="C308" s="80"/>
      <c r="D308" s="80"/>
    </row>
    <row r="309" spans="2:4" x14ac:dyDescent="0.25">
      <c r="B309" s="55"/>
      <c r="C309" s="80"/>
      <c r="D309" s="80"/>
    </row>
    <row r="310" spans="2:4" x14ac:dyDescent="0.25">
      <c r="B310" s="55"/>
      <c r="C310" s="80"/>
      <c r="D310" s="80"/>
    </row>
    <row r="311" spans="2:4" x14ac:dyDescent="0.25">
      <c r="B311" s="55"/>
      <c r="C311" s="80"/>
      <c r="D311" s="80"/>
    </row>
    <row r="312" spans="2:4" x14ac:dyDescent="0.25">
      <c r="B312" s="55"/>
      <c r="C312" s="80"/>
      <c r="D312" s="80"/>
    </row>
    <row r="313" spans="2:4" x14ac:dyDescent="0.25">
      <c r="B313" s="55"/>
      <c r="C313" s="80"/>
      <c r="D313" s="80"/>
    </row>
    <row r="314" spans="2:4" x14ac:dyDescent="0.25">
      <c r="B314" s="55"/>
      <c r="C314" s="80"/>
      <c r="D314" s="80"/>
    </row>
  </sheetData>
  <sheetProtection sheet="1" objects="1" scenarios="1" selectLockedCells="1"/>
  <mergeCells count="3">
    <mergeCell ref="B2:D2"/>
    <mergeCell ref="A1:D1"/>
    <mergeCell ref="C3:D3"/>
  </mergeCells>
  <phoneticPr fontId="4" type="noConversion"/>
  <pageMargins left="0.75" right="0.75" top="1" bottom="1" header="0.5" footer="0.5"/>
  <pageSetup paperSize="9" scale="9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50"/>
  <sheetViews>
    <sheetView zoomScale="75" workbookViewId="0">
      <pane xSplit="1" ySplit="5" topLeftCell="B6" activePane="bottomRight" state="frozen"/>
      <selection activeCell="B4" sqref="B4"/>
      <selection pane="topRight" activeCell="B4" sqref="B4"/>
      <selection pane="bottomLeft" activeCell="B4" sqref="B4"/>
      <selection pane="bottomRight" activeCell="C9" sqref="C9"/>
    </sheetView>
  </sheetViews>
  <sheetFormatPr defaultRowHeight="13.2" x14ac:dyDescent="0.25"/>
  <cols>
    <col min="1" max="1" width="22.5546875" customWidth="1"/>
    <col min="2" max="10" width="12.6640625" style="2" customWidth="1"/>
    <col min="11" max="12" width="13.44140625" style="2" bestFit="1" customWidth="1"/>
    <col min="13" max="13" width="17.88671875" style="2" customWidth="1"/>
    <col min="14" max="14" width="13.6640625" style="2" customWidth="1"/>
    <col min="15" max="15" width="13.44140625" style="2" bestFit="1" customWidth="1"/>
    <col min="16" max="16" width="15.6640625" style="2" customWidth="1"/>
    <col min="17" max="17" width="15.33203125" style="2" customWidth="1"/>
    <col min="18" max="18" width="13.6640625" style="2" bestFit="1" customWidth="1"/>
  </cols>
  <sheetData>
    <row r="1" spans="1:18" ht="32.25" customHeight="1" thickBot="1" x14ac:dyDescent="0.45">
      <c r="A1" s="637" t="s">
        <v>397</v>
      </c>
      <c r="B1" s="637"/>
      <c r="C1" s="637"/>
      <c r="D1" s="637"/>
      <c r="E1" s="637"/>
      <c r="F1" s="637"/>
      <c r="G1" s="637"/>
      <c r="H1" s="637"/>
      <c r="I1" s="637"/>
      <c r="J1" s="637"/>
      <c r="K1" s="637"/>
      <c r="L1" s="637"/>
      <c r="M1" s="637"/>
      <c r="N1" s="637"/>
      <c r="O1" s="637"/>
      <c r="P1" s="637"/>
      <c r="Q1" s="637"/>
      <c r="R1" s="637"/>
    </row>
    <row r="2" spans="1:18" ht="16.2" thickBot="1" x14ac:dyDescent="0.35">
      <c r="A2" s="603"/>
      <c r="B2" s="603"/>
      <c r="C2" s="603"/>
      <c r="D2" s="9"/>
      <c r="E2" s="629" t="s">
        <v>22</v>
      </c>
      <c r="F2" s="15">
        <v>2024</v>
      </c>
      <c r="G2" s="9"/>
      <c r="H2" s="9"/>
      <c r="I2" s="9"/>
      <c r="J2" s="9"/>
      <c r="K2" s="9"/>
      <c r="L2" s="9"/>
      <c r="M2" s="9"/>
      <c r="N2" s="9"/>
      <c r="O2" s="9"/>
      <c r="P2" s="9"/>
      <c r="Q2" s="9"/>
      <c r="R2" s="9"/>
    </row>
    <row r="3" spans="1:18" ht="15" x14ac:dyDescent="0.25">
      <c r="A3" s="9"/>
      <c r="B3" s="5"/>
      <c r="C3" s="5"/>
      <c r="D3" s="5"/>
      <c r="E3" s="5"/>
      <c r="F3" s="5"/>
      <c r="G3" s="5"/>
      <c r="H3" s="5"/>
      <c r="I3" s="5"/>
      <c r="J3" s="5"/>
      <c r="K3" s="5"/>
      <c r="L3" s="5"/>
      <c r="M3" s="5"/>
      <c r="N3" s="5"/>
      <c r="O3" s="5"/>
      <c r="P3" s="5"/>
      <c r="Q3" s="372" t="s">
        <v>302</v>
      </c>
      <c r="R3" s="372" t="s">
        <v>396</v>
      </c>
    </row>
    <row r="4" spans="1:18" ht="15" x14ac:dyDescent="0.25">
      <c r="A4" s="9"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8" ht="15" x14ac:dyDescent="0.25">
      <c r="A5" s="9" t="s">
        <v>1</v>
      </c>
      <c r="B5" s="630"/>
      <c r="C5" s="630"/>
      <c r="D5" s="630"/>
      <c r="E5" s="630"/>
      <c r="F5" s="630"/>
      <c r="G5" s="630"/>
      <c r="H5" s="630"/>
      <c r="I5" s="630"/>
      <c r="J5" s="630"/>
      <c r="K5" s="630"/>
      <c r="L5" s="630"/>
      <c r="M5" s="630"/>
      <c r="N5" s="630"/>
      <c r="O5" s="630"/>
      <c r="P5" s="630"/>
      <c r="Q5" s="630"/>
      <c r="R5" s="630"/>
    </row>
    <row r="6" spans="1:18" ht="15" x14ac:dyDescent="0.25">
      <c r="A6" s="9" t="s">
        <v>24</v>
      </c>
      <c r="B6" s="631"/>
      <c r="C6" s="631"/>
      <c r="D6" s="631"/>
      <c r="E6" s="631"/>
      <c r="F6" s="631"/>
      <c r="G6" s="631"/>
      <c r="H6" s="631"/>
      <c r="I6" s="631"/>
      <c r="J6" s="631"/>
      <c r="K6" s="631"/>
      <c r="L6" s="631"/>
      <c r="M6" s="631"/>
      <c r="N6" s="631"/>
      <c r="O6" s="631"/>
      <c r="P6" s="631"/>
      <c r="Q6" s="632">
        <f>SUM(C6:P6)</f>
        <v>0</v>
      </c>
      <c r="R6" s="632">
        <f>+B6-Q6</f>
        <v>0</v>
      </c>
    </row>
    <row r="7" spans="1:18" ht="15" x14ac:dyDescent="0.25">
      <c r="A7" s="9" t="s">
        <v>25</v>
      </c>
      <c r="B7" s="631"/>
      <c r="C7" s="631"/>
      <c r="D7" s="631"/>
      <c r="E7" s="631"/>
      <c r="F7" s="631"/>
      <c r="G7" s="631"/>
      <c r="H7" s="631"/>
      <c r="I7" s="631"/>
      <c r="J7" s="631"/>
      <c r="K7" s="631"/>
      <c r="L7" s="631"/>
      <c r="M7" s="631"/>
      <c r="N7" s="631"/>
      <c r="O7" s="631"/>
      <c r="P7" s="631"/>
      <c r="Q7" s="632">
        <f t="shared" ref="Q7:Q17" si="0">SUM(C7:P7)</f>
        <v>0</v>
      </c>
      <c r="R7" s="632">
        <f t="shared" ref="R7:R17" si="1">+B7-Q7</f>
        <v>0</v>
      </c>
    </row>
    <row r="8" spans="1:18" ht="15" x14ac:dyDescent="0.25">
      <c r="A8" s="9" t="s">
        <v>26</v>
      </c>
      <c r="B8" s="631"/>
      <c r="C8" s="631"/>
      <c r="D8" s="631"/>
      <c r="E8" s="631"/>
      <c r="F8" s="631"/>
      <c r="G8" s="631"/>
      <c r="H8" s="631"/>
      <c r="I8" s="631"/>
      <c r="J8" s="631"/>
      <c r="K8" s="631"/>
      <c r="L8" s="631"/>
      <c r="M8" s="631"/>
      <c r="N8" s="631"/>
      <c r="O8" s="631"/>
      <c r="P8" s="631"/>
      <c r="Q8" s="632">
        <f t="shared" si="0"/>
        <v>0</v>
      </c>
      <c r="R8" s="632">
        <f t="shared" si="1"/>
        <v>0</v>
      </c>
    </row>
    <row r="9" spans="1:18" ht="15" x14ac:dyDescent="0.25">
      <c r="A9" s="9" t="s">
        <v>27</v>
      </c>
      <c r="B9" s="631"/>
      <c r="C9" s="631"/>
      <c r="D9" s="631"/>
      <c r="E9" s="631"/>
      <c r="F9" s="631"/>
      <c r="G9" s="631"/>
      <c r="H9" s="631"/>
      <c r="I9" s="631"/>
      <c r="J9" s="631"/>
      <c r="K9" s="631"/>
      <c r="L9" s="631"/>
      <c r="M9" s="631"/>
      <c r="N9" s="631"/>
      <c r="O9" s="631"/>
      <c r="P9" s="631"/>
      <c r="Q9" s="632">
        <f t="shared" si="0"/>
        <v>0</v>
      </c>
      <c r="R9" s="632">
        <f t="shared" si="1"/>
        <v>0</v>
      </c>
    </row>
    <row r="10" spans="1:18" ht="15" x14ac:dyDescent="0.25">
      <c r="A10" s="9" t="s">
        <v>13</v>
      </c>
      <c r="B10" s="631"/>
      <c r="C10" s="631"/>
      <c r="D10" s="631"/>
      <c r="E10" s="631"/>
      <c r="F10" s="631"/>
      <c r="G10" s="631"/>
      <c r="H10" s="631"/>
      <c r="I10" s="631"/>
      <c r="J10" s="631"/>
      <c r="K10" s="631"/>
      <c r="L10" s="631"/>
      <c r="M10" s="631"/>
      <c r="N10" s="631"/>
      <c r="O10" s="631"/>
      <c r="P10" s="631"/>
      <c r="Q10" s="632">
        <f t="shared" si="0"/>
        <v>0</v>
      </c>
      <c r="R10" s="632">
        <f t="shared" si="1"/>
        <v>0</v>
      </c>
    </row>
    <row r="11" spans="1:18" ht="15" x14ac:dyDescent="0.25">
      <c r="A11" s="9" t="s">
        <v>28</v>
      </c>
      <c r="B11" s="631"/>
      <c r="C11" s="631"/>
      <c r="D11" s="631"/>
      <c r="E11" s="631"/>
      <c r="F11" s="631"/>
      <c r="G11" s="631"/>
      <c r="H11" s="631"/>
      <c r="I11" s="631"/>
      <c r="J11" s="631"/>
      <c r="K11" s="631"/>
      <c r="L11" s="631"/>
      <c r="M11" s="631"/>
      <c r="N11" s="631"/>
      <c r="O11" s="631"/>
      <c r="P11" s="631"/>
      <c r="Q11" s="632">
        <f t="shared" si="0"/>
        <v>0</v>
      </c>
      <c r="R11" s="632">
        <f t="shared" si="1"/>
        <v>0</v>
      </c>
    </row>
    <row r="12" spans="1:18" ht="15" x14ac:dyDescent="0.25">
      <c r="A12" s="9" t="s">
        <v>29</v>
      </c>
      <c r="B12" s="631"/>
      <c r="C12" s="631"/>
      <c r="D12" s="631"/>
      <c r="E12" s="631"/>
      <c r="F12" s="631"/>
      <c r="G12" s="631"/>
      <c r="H12" s="631"/>
      <c r="I12" s="631"/>
      <c r="J12" s="631"/>
      <c r="K12" s="631"/>
      <c r="L12" s="631"/>
      <c r="M12" s="631"/>
      <c r="N12" s="631"/>
      <c r="O12" s="631"/>
      <c r="P12" s="631"/>
      <c r="Q12" s="632">
        <f t="shared" si="0"/>
        <v>0</v>
      </c>
      <c r="R12" s="632">
        <f t="shared" si="1"/>
        <v>0</v>
      </c>
    </row>
    <row r="13" spans="1:18" ht="15" x14ac:dyDescent="0.25">
      <c r="A13" s="9" t="s">
        <v>30</v>
      </c>
      <c r="B13" s="631"/>
      <c r="C13" s="631"/>
      <c r="D13" s="631"/>
      <c r="E13" s="631"/>
      <c r="F13" s="631"/>
      <c r="G13" s="631"/>
      <c r="H13" s="631"/>
      <c r="I13" s="631"/>
      <c r="J13" s="631"/>
      <c r="K13" s="631"/>
      <c r="L13" s="631"/>
      <c r="M13" s="631"/>
      <c r="N13" s="631"/>
      <c r="O13" s="631"/>
      <c r="P13" s="631"/>
      <c r="Q13" s="632">
        <f t="shared" si="0"/>
        <v>0</v>
      </c>
      <c r="R13" s="632">
        <f t="shared" si="1"/>
        <v>0</v>
      </c>
    </row>
    <row r="14" spans="1:18" ht="15" x14ac:dyDescent="0.25">
      <c r="A14" s="9" t="s">
        <v>31</v>
      </c>
      <c r="B14" s="631"/>
      <c r="C14" s="631"/>
      <c r="D14" s="631"/>
      <c r="E14" s="631"/>
      <c r="F14" s="631"/>
      <c r="G14" s="631"/>
      <c r="H14" s="631"/>
      <c r="I14" s="631"/>
      <c r="J14" s="631"/>
      <c r="K14" s="631"/>
      <c r="L14" s="631"/>
      <c r="M14" s="631"/>
      <c r="N14" s="631"/>
      <c r="O14" s="631"/>
      <c r="P14" s="631"/>
      <c r="Q14" s="632">
        <f t="shared" si="0"/>
        <v>0</v>
      </c>
      <c r="R14" s="632">
        <f t="shared" si="1"/>
        <v>0</v>
      </c>
    </row>
    <row r="15" spans="1:18" ht="15" x14ac:dyDescent="0.25">
      <c r="A15" s="9" t="s">
        <v>32</v>
      </c>
      <c r="B15" s="631"/>
      <c r="C15" s="631"/>
      <c r="D15" s="631"/>
      <c r="E15" s="631"/>
      <c r="F15" s="631"/>
      <c r="G15" s="631"/>
      <c r="H15" s="631"/>
      <c r="I15" s="631"/>
      <c r="J15" s="631"/>
      <c r="K15" s="631"/>
      <c r="L15" s="631"/>
      <c r="M15" s="631"/>
      <c r="N15" s="631"/>
      <c r="O15" s="631"/>
      <c r="P15" s="631"/>
      <c r="Q15" s="632">
        <f t="shared" si="0"/>
        <v>0</v>
      </c>
      <c r="R15" s="632">
        <f t="shared" si="1"/>
        <v>0</v>
      </c>
    </row>
    <row r="16" spans="1:18" ht="15" x14ac:dyDescent="0.25">
      <c r="A16" s="9" t="s">
        <v>33</v>
      </c>
      <c r="B16" s="631"/>
      <c r="C16" s="631"/>
      <c r="D16" s="631"/>
      <c r="E16" s="631"/>
      <c r="F16" s="631"/>
      <c r="G16" s="631"/>
      <c r="H16" s="631"/>
      <c r="I16" s="631"/>
      <c r="J16" s="631"/>
      <c r="K16" s="631"/>
      <c r="L16" s="631"/>
      <c r="M16" s="631"/>
      <c r="N16" s="631"/>
      <c r="O16" s="631"/>
      <c r="P16" s="631"/>
      <c r="Q16" s="632">
        <f t="shared" si="0"/>
        <v>0</v>
      </c>
      <c r="R16" s="632">
        <f t="shared" si="1"/>
        <v>0</v>
      </c>
    </row>
    <row r="17" spans="1:18" ht="15" x14ac:dyDescent="0.25">
      <c r="A17" s="9" t="s">
        <v>34</v>
      </c>
      <c r="B17" s="631"/>
      <c r="C17" s="631"/>
      <c r="D17" s="631"/>
      <c r="E17" s="631"/>
      <c r="F17" s="631"/>
      <c r="G17" s="631"/>
      <c r="H17" s="631"/>
      <c r="I17" s="631"/>
      <c r="J17" s="631"/>
      <c r="K17" s="631"/>
      <c r="L17" s="631"/>
      <c r="M17" s="631"/>
      <c r="N17" s="631"/>
      <c r="O17" s="631"/>
      <c r="P17" s="631"/>
      <c r="Q17" s="632">
        <f t="shared" si="0"/>
        <v>0</v>
      </c>
      <c r="R17" s="632">
        <f t="shared" si="1"/>
        <v>0</v>
      </c>
    </row>
    <row r="18" spans="1:18" ht="15.6" thickBot="1" x14ac:dyDescent="0.3">
      <c r="A18" s="9" t="s">
        <v>15</v>
      </c>
      <c r="B18" s="633">
        <f t="shared" ref="B18:R18" si="2">SUM(B6:B17)</f>
        <v>0</v>
      </c>
      <c r="C18" s="633">
        <f t="shared" si="2"/>
        <v>0</v>
      </c>
      <c r="D18" s="633">
        <f t="shared" si="2"/>
        <v>0</v>
      </c>
      <c r="E18" s="633">
        <f t="shared" si="2"/>
        <v>0</v>
      </c>
      <c r="F18" s="633">
        <f t="shared" si="2"/>
        <v>0</v>
      </c>
      <c r="G18" s="633">
        <f t="shared" si="2"/>
        <v>0</v>
      </c>
      <c r="H18" s="633">
        <f t="shared" si="2"/>
        <v>0</v>
      </c>
      <c r="I18" s="633">
        <f t="shared" si="2"/>
        <v>0</v>
      </c>
      <c r="J18" s="633">
        <f t="shared" si="2"/>
        <v>0</v>
      </c>
      <c r="K18" s="633">
        <f t="shared" si="2"/>
        <v>0</v>
      </c>
      <c r="L18" s="633">
        <f t="shared" si="2"/>
        <v>0</v>
      </c>
      <c r="M18" s="633">
        <f t="shared" si="2"/>
        <v>0</v>
      </c>
      <c r="N18" s="633">
        <f t="shared" si="2"/>
        <v>0</v>
      </c>
      <c r="O18" s="633">
        <f t="shared" si="2"/>
        <v>0</v>
      </c>
      <c r="P18" s="633">
        <f t="shared" si="2"/>
        <v>0</v>
      </c>
      <c r="Q18" s="633">
        <f t="shared" si="2"/>
        <v>0</v>
      </c>
      <c r="R18" s="633">
        <f t="shared" si="2"/>
        <v>0</v>
      </c>
    </row>
    <row r="19" spans="1:18" ht="15.6" thickTop="1" x14ac:dyDescent="0.25">
      <c r="A19" s="9"/>
      <c r="B19" s="634"/>
      <c r="C19" s="634"/>
      <c r="D19" s="634"/>
      <c r="E19" s="634"/>
      <c r="F19" s="634"/>
      <c r="G19" s="634"/>
      <c r="H19" s="634"/>
      <c r="I19" s="634"/>
      <c r="J19" s="634"/>
      <c r="K19" s="634"/>
      <c r="L19" s="634"/>
      <c r="M19" s="634"/>
      <c r="N19" s="634"/>
      <c r="O19" s="634"/>
      <c r="P19" s="634"/>
      <c r="Q19" s="634"/>
      <c r="R19" s="634"/>
    </row>
    <row r="20" spans="1:18" ht="15" x14ac:dyDescent="0.25">
      <c r="A20" s="10" t="s">
        <v>16</v>
      </c>
      <c r="B20" s="635"/>
      <c r="C20" s="635"/>
      <c r="D20" s="635"/>
      <c r="E20" s="635"/>
      <c r="F20" s="635"/>
      <c r="G20" s="635"/>
      <c r="H20" s="635"/>
      <c r="I20" s="635"/>
      <c r="J20" s="635"/>
      <c r="K20" s="635"/>
      <c r="L20" s="635"/>
      <c r="M20" s="635"/>
      <c r="N20" s="635"/>
      <c r="O20" s="635"/>
      <c r="P20" s="635"/>
      <c r="Q20" s="635"/>
      <c r="R20" s="635"/>
    </row>
    <row r="21" spans="1:18" ht="15" x14ac:dyDescent="0.25">
      <c r="A21" s="9" t="s">
        <v>24</v>
      </c>
      <c r="B21" s="632">
        <f>+B6</f>
        <v>0</v>
      </c>
      <c r="C21" s="632">
        <f t="shared" ref="C21:R21" si="3">+C6</f>
        <v>0</v>
      </c>
      <c r="D21" s="632">
        <f t="shared" si="3"/>
        <v>0</v>
      </c>
      <c r="E21" s="632">
        <f t="shared" si="3"/>
        <v>0</v>
      </c>
      <c r="F21" s="632">
        <f t="shared" si="3"/>
        <v>0</v>
      </c>
      <c r="G21" s="632">
        <f t="shared" si="3"/>
        <v>0</v>
      </c>
      <c r="H21" s="632">
        <f t="shared" si="3"/>
        <v>0</v>
      </c>
      <c r="I21" s="632">
        <f t="shared" si="3"/>
        <v>0</v>
      </c>
      <c r="J21" s="632">
        <f t="shared" si="3"/>
        <v>0</v>
      </c>
      <c r="K21" s="632">
        <f t="shared" si="3"/>
        <v>0</v>
      </c>
      <c r="L21" s="632">
        <f t="shared" si="3"/>
        <v>0</v>
      </c>
      <c r="M21" s="632">
        <f t="shared" si="3"/>
        <v>0</v>
      </c>
      <c r="N21" s="632">
        <f t="shared" si="3"/>
        <v>0</v>
      </c>
      <c r="O21" s="632">
        <f t="shared" si="3"/>
        <v>0</v>
      </c>
      <c r="P21" s="632">
        <f t="shared" si="3"/>
        <v>0</v>
      </c>
      <c r="Q21" s="632">
        <f t="shared" si="3"/>
        <v>0</v>
      </c>
      <c r="R21" s="632">
        <f t="shared" si="3"/>
        <v>0</v>
      </c>
    </row>
    <row r="22" spans="1:18" ht="15" x14ac:dyDescent="0.25">
      <c r="A22" s="9" t="s">
        <v>25</v>
      </c>
      <c r="B22" s="632">
        <f t="shared" ref="B22:B32" si="4">+B21+B7</f>
        <v>0</v>
      </c>
      <c r="C22" s="632">
        <f t="shared" ref="C22:C32" si="5">+C21+C7</f>
        <v>0</v>
      </c>
      <c r="D22" s="632">
        <f t="shared" ref="D22:D32" si="6">+D21+D7</f>
        <v>0</v>
      </c>
      <c r="E22" s="632">
        <f t="shared" ref="E22:E32" si="7">+E21+E7</f>
        <v>0</v>
      </c>
      <c r="F22" s="632">
        <f t="shared" ref="F22:F32" si="8">+F21+F7</f>
        <v>0</v>
      </c>
      <c r="G22" s="632">
        <f t="shared" ref="G22:G32" si="9">+G21+G7</f>
        <v>0</v>
      </c>
      <c r="H22" s="632">
        <f t="shared" ref="H22:H32" si="10">+H21+H7</f>
        <v>0</v>
      </c>
      <c r="I22" s="632">
        <f t="shared" ref="I22:I32" si="11">+I21+I7</f>
        <v>0</v>
      </c>
      <c r="J22" s="632">
        <f t="shared" ref="J22:J32" si="12">+J21+J7</f>
        <v>0</v>
      </c>
      <c r="K22" s="632">
        <f t="shared" ref="K22:K32" si="13">+K21+K7</f>
        <v>0</v>
      </c>
      <c r="L22" s="632">
        <f t="shared" ref="L22:L32" si="14">+L21+L7</f>
        <v>0</v>
      </c>
      <c r="M22" s="632">
        <f t="shared" ref="M22:M32" si="15">+M21+M7</f>
        <v>0</v>
      </c>
      <c r="N22" s="632">
        <f t="shared" ref="N22:N32" si="16">+N21+N7</f>
        <v>0</v>
      </c>
      <c r="O22" s="632">
        <f t="shared" ref="O22:O32" si="17">+O21+O7</f>
        <v>0</v>
      </c>
      <c r="P22" s="632">
        <f t="shared" ref="P22:P32" si="18">+P21+P7</f>
        <v>0</v>
      </c>
      <c r="Q22" s="632">
        <f t="shared" ref="Q22:Q32" si="19">+Q21+Q7</f>
        <v>0</v>
      </c>
      <c r="R22" s="632">
        <f t="shared" ref="R22:R32" si="20">+R21+R7</f>
        <v>0</v>
      </c>
    </row>
    <row r="23" spans="1:18" ht="15" x14ac:dyDescent="0.25">
      <c r="A23" s="9" t="s">
        <v>26</v>
      </c>
      <c r="B23" s="632">
        <f t="shared" si="4"/>
        <v>0</v>
      </c>
      <c r="C23" s="632">
        <f t="shared" si="5"/>
        <v>0</v>
      </c>
      <c r="D23" s="632">
        <f t="shared" si="6"/>
        <v>0</v>
      </c>
      <c r="E23" s="632">
        <f t="shared" si="7"/>
        <v>0</v>
      </c>
      <c r="F23" s="632">
        <f t="shared" si="8"/>
        <v>0</v>
      </c>
      <c r="G23" s="632">
        <f t="shared" si="9"/>
        <v>0</v>
      </c>
      <c r="H23" s="632">
        <f t="shared" si="10"/>
        <v>0</v>
      </c>
      <c r="I23" s="632">
        <f t="shared" si="11"/>
        <v>0</v>
      </c>
      <c r="J23" s="632">
        <f t="shared" si="12"/>
        <v>0</v>
      </c>
      <c r="K23" s="632">
        <f t="shared" si="13"/>
        <v>0</v>
      </c>
      <c r="L23" s="632">
        <f t="shared" si="14"/>
        <v>0</v>
      </c>
      <c r="M23" s="632">
        <f t="shared" si="15"/>
        <v>0</v>
      </c>
      <c r="N23" s="632">
        <f t="shared" si="16"/>
        <v>0</v>
      </c>
      <c r="O23" s="632">
        <f t="shared" si="17"/>
        <v>0</v>
      </c>
      <c r="P23" s="632">
        <f t="shared" si="18"/>
        <v>0</v>
      </c>
      <c r="Q23" s="632">
        <f t="shared" si="19"/>
        <v>0</v>
      </c>
      <c r="R23" s="632">
        <f t="shared" si="20"/>
        <v>0</v>
      </c>
    </row>
    <row r="24" spans="1:18" ht="15" x14ac:dyDescent="0.25">
      <c r="A24" s="9" t="s">
        <v>27</v>
      </c>
      <c r="B24" s="632">
        <f t="shared" si="4"/>
        <v>0</v>
      </c>
      <c r="C24" s="632">
        <f t="shared" si="5"/>
        <v>0</v>
      </c>
      <c r="D24" s="632">
        <f t="shared" si="6"/>
        <v>0</v>
      </c>
      <c r="E24" s="632">
        <f t="shared" si="7"/>
        <v>0</v>
      </c>
      <c r="F24" s="632">
        <f t="shared" si="8"/>
        <v>0</v>
      </c>
      <c r="G24" s="632">
        <f t="shared" si="9"/>
        <v>0</v>
      </c>
      <c r="H24" s="632">
        <f t="shared" si="10"/>
        <v>0</v>
      </c>
      <c r="I24" s="632">
        <f t="shared" si="11"/>
        <v>0</v>
      </c>
      <c r="J24" s="632">
        <f t="shared" si="12"/>
        <v>0</v>
      </c>
      <c r="K24" s="632">
        <f t="shared" si="13"/>
        <v>0</v>
      </c>
      <c r="L24" s="632">
        <f t="shared" si="14"/>
        <v>0</v>
      </c>
      <c r="M24" s="632">
        <f t="shared" si="15"/>
        <v>0</v>
      </c>
      <c r="N24" s="632">
        <f t="shared" si="16"/>
        <v>0</v>
      </c>
      <c r="O24" s="632">
        <f t="shared" si="17"/>
        <v>0</v>
      </c>
      <c r="P24" s="632">
        <f t="shared" si="18"/>
        <v>0</v>
      </c>
      <c r="Q24" s="632">
        <f t="shared" si="19"/>
        <v>0</v>
      </c>
      <c r="R24" s="632">
        <f t="shared" si="20"/>
        <v>0</v>
      </c>
    </row>
    <row r="25" spans="1:18" ht="15" x14ac:dyDescent="0.25">
      <c r="A25" s="9" t="s">
        <v>13</v>
      </c>
      <c r="B25" s="632">
        <f t="shared" si="4"/>
        <v>0</v>
      </c>
      <c r="C25" s="632">
        <f t="shared" si="5"/>
        <v>0</v>
      </c>
      <c r="D25" s="632">
        <f t="shared" si="6"/>
        <v>0</v>
      </c>
      <c r="E25" s="632">
        <f t="shared" si="7"/>
        <v>0</v>
      </c>
      <c r="F25" s="632">
        <f t="shared" si="8"/>
        <v>0</v>
      </c>
      <c r="G25" s="632">
        <f t="shared" si="9"/>
        <v>0</v>
      </c>
      <c r="H25" s="632">
        <f t="shared" si="10"/>
        <v>0</v>
      </c>
      <c r="I25" s="632">
        <f t="shared" si="11"/>
        <v>0</v>
      </c>
      <c r="J25" s="632">
        <f t="shared" si="12"/>
        <v>0</v>
      </c>
      <c r="K25" s="632">
        <f t="shared" si="13"/>
        <v>0</v>
      </c>
      <c r="L25" s="632">
        <f t="shared" si="14"/>
        <v>0</v>
      </c>
      <c r="M25" s="632">
        <f t="shared" si="15"/>
        <v>0</v>
      </c>
      <c r="N25" s="632">
        <f t="shared" si="16"/>
        <v>0</v>
      </c>
      <c r="O25" s="632">
        <f t="shared" si="17"/>
        <v>0</v>
      </c>
      <c r="P25" s="632">
        <f t="shared" si="18"/>
        <v>0</v>
      </c>
      <c r="Q25" s="632">
        <f t="shared" si="19"/>
        <v>0</v>
      </c>
      <c r="R25" s="632">
        <f t="shared" si="20"/>
        <v>0</v>
      </c>
    </row>
    <row r="26" spans="1:18" ht="15" x14ac:dyDescent="0.25">
      <c r="A26" s="9" t="s">
        <v>28</v>
      </c>
      <c r="B26" s="632">
        <f t="shared" si="4"/>
        <v>0</v>
      </c>
      <c r="C26" s="632">
        <f t="shared" si="5"/>
        <v>0</v>
      </c>
      <c r="D26" s="632">
        <f t="shared" si="6"/>
        <v>0</v>
      </c>
      <c r="E26" s="632">
        <f t="shared" si="7"/>
        <v>0</v>
      </c>
      <c r="F26" s="632">
        <f t="shared" si="8"/>
        <v>0</v>
      </c>
      <c r="G26" s="632">
        <f t="shared" si="9"/>
        <v>0</v>
      </c>
      <c r="H26" s="632">
        <f t="shared" si="10"/>
        <v>0</v>
      </c>
      <c r="I26" s="632">
        <f t="shared" si="11"/>
        <v>0</v>
      </c>
      <c r="J26" s="632">
        <f t="shared" si="12"/>
        <v>0</v>
      </c>
      <c r="K26" s="632">
        <f t="shared" si="13"/>
        <v>0</v>
      </c>
      <c r="L26" s="632">
        <f t="shared" si="14"/>
        <v>0</v>
      </c>
      <c r="M26" s="632">
        <f t="shared" si="15"/>
        <v>0</v>
      </c>
      <c r="N26" s="632">
        <f t="shared" si="16"/>
        <v>0</v>
      </c>
      <c r="O26" s="632">
        <f t="shared" si="17"/>
        <v>0</v>
      </c>
      <c r="P26" s="632">
        <f t="shared" si="18"/>
        <v>0</v>
      </c>
      <c r="Q26" s="632">
        <f t="shared" si="19"/>
        <v>0</v>
      </c>
      <c r="R26" s="632">
        <f t="shared" si="20"/>
        <v>0</v>
      </c>
    </row>
    <row r="27" spans="1:18" ht="15" x14ac:dyDescent="0.25">
      <c r="A27" s="9" t="s">
        <v>29</v>
      </c>
      <c r="B27" s="632">
        <f t="shared" si="4"/>
        <v>0</v>
      </c>
      <c r="C27" s="632">
        <f t="shared" si="5"/>
        <v>0</v>
      </c>
      <c r="D27" s="632">
        <f t="shared" si="6"/>
        <v>0</v>
      </c>
      <c r="E27" s="632">
        <f t="shared" si="7"/>
        <v>0</v>
      </c>
      <c r="F27" s="632">
        <f t="shared" si="8"/>
        <v>0</v>
      </c>
      <c r="G27" s="632">
        <f t="shared" si="9"/>
        <v>0</v>
      </c>
      <c r="H27" s="632">
        <f t="shared" si="10"/>
        <v>0</v>
      </c>
      <c r="I27" s="632">
        <f t="shared" si="11"/>
        <v>0</v>
      </c>
      <c r="J27" s="632">
        <f t="shared" si="12"/>
        <v>0</v>
      </c>
      <c r="K27" s="632">
        <f t="shared" si="13"/>
        <v>0</v>
      </c>
      <c r="L27" s="632">
        <f t="shared" si="14"/>
        <v>0</v>
      </c>
      <c r="M27" s="632">
        <f t="shared" si="15"/>
        <v>0</v>
      </c>
      <c r="N27" s="632">
        <f t="shared" si="16"/>
        <v>0</v>
      </c>
      <c r="O27" s="632">
        <f t="shared" si="17"/>
        <v>0</v>
      </c>
      <c r="P27" s="632">
        <f t="shared" si="18"/>
        <v>0</v>
      </c>
      <c r="Q27" s="632">
        <f t="shared" si="19"/>
        <v>0</v>
      </c>
      <c r="R27" s="632">
        <f t="shared" si="20"/>
        <v>0</v>
      </c>
    </row>
    <row r="28" spans="1:18" ht="15" x14ac:dyDescent="0.25">
      <c r="A28" s="9" t="s">
        <v>30</v>
      </c>
      <c r="B28" s="632">
        <f t="shared" si="4"/>
        <v>0</v>
      </c>
      <c r="C28" s="632">
        <f t="shared" si="5"/>
        <v>0</v>
      </c>
      <c r="D28" s="632">
        <f t="shared" si="6"/>
        <v>0</v>
      </c>
      <c r="E28" s="632">
        <f t="shared" si="7"/>
        <v>0</v>
      </c>
      <c r="F28" s="632">
        <f t="shared" si="8"/>
        <v>0</v>
      </c>
      <c r="G28" s="632">
        <f t="shared" si="9"/>
        <v>0</v>
      </c>
      <c r="H28" s="632">
        <f t="shared" si="10"/>
        <v>0</v>
      </c>
      <c r="I28" s="632">
        <f t="shared" si="11"/>
        <v>0</v>
      </c>
      <c r="J28" s="632">
        <f t="shared" si="12"/>
        <v>0</v>
      </c>
      <c r="K28" s="632">
        <f t="shared" si="13"/>
        <v>0</v>
      </c>
      <c r="L28" s="632">
        <f t="shared" si="14"/>
        <v>0</v>
      </c>
      <c r="M28" s="632">
        <f t="shared" si="15"/>
        <v>0</v>
      </c>
      <c r="N28" s="632">
        <f t="shared" si="16"/>
        <v>0</v>
      </c>
      <c r="O28" s="632">
        <f t="shared" si="17"/>
        <v>0</v>
      </c>
      <c r="P28" s="632">
        <f t="shared" si="18"/>
        <v>0</v>
      </c>
      <c r="Q28" s="632">
        <f t="shared" si="19"/>
        <v>0</v>
      </c>
      <c r="R28" s="632">
        <f t="shared" si="20"/>
        <v>0</v>
      </c>
    </row>
    <row r="29" spans="1:18" ht="15" x14ac:dyDescent="0.25">
      <c r="A29" s="9" t="s">
        <v>31</v>
      </c>
      <c r="B29" s="632">
        <f t="shared" si="4"/>
        <v>0</v>
      </c>
      <c r="C29" s="632">
        <f t="shared" si="5"/>
        <v>0</v>
      </c>
      <c r="D29" s="632">
        <f t="shared" si="6"/>
        <v>0</v>
      </c>
      <c r="E29" s="632">
        <f t="shared" si="7"/>
        <v>0</v>
      </c>
      <c r="F29" s="632">
        <f t="shared" si="8"/>
        <v>0</v>
      </c>
      <c r="G29" s="632">
        <f t="shared" si="9"/>
        <v>0</v>
      </c>
      <c r="H29" s="632">
        <f t="shared" si="10"/>
        <v>0</v>
      </c>
      <c r="I29" s="632">
        <f t="shared" si="11"/>
        <v>0</v>
      </c>
      <c r="J29" s="632">
        <f t="shared" si="12"/>
        <v>0</v>
      </c>
      <c r="K29" s="632">
        <f t="shared" si="13"/>
        <v>0</v>
      </c>
      <c r="L29" s="632">
        <f t="shared" si="14"/>
        <v>0</v>
      </c>
      <c r="M29" s="632">
        <f t="shared" si="15"/>
        <v>0</v>
      </c>
      <c r="N29" s="632">
        <f t="shared" si="16"/>
        <v>0</v>
      </c>
      <c r="O29" s="632">
        <f t="shared" si="17"/>
        <v>0</v>
      </c>
      <c r="P29" s="632">
        <f t="shared" si="18"/>
        <v>0</v>
      </c>
      <c r="Q29" s="632">
        <f t="shared" si="19"/>
        <v>0</v>
      </c>
      <c r="R29" s="632">
        <f t="shared" si="20"/>
        <v>0</v>
      </c>
    </row>
    <row r="30" spans="1:18" ht="15" x14ac:dyDescent="0.25">
      <c r="A30" s="9" t="s">
        <v>32</v>
      </c>
      <c r="B30" s="632">
        <f t="shared" si="4"/>
        <v>0</v>
      </c>
      <c r="C30" s="632">
        <f t="shared" si="5"/>
        <v>0</v>
      </c>
      <c r="D30" s="632">
        <f t="shared" si="6"/>
        <v>0</v>
      </c>
      <c r="E30" s="632">
        <f t="shared" si="7"/>
        <v>0</v>
      </c>
      <c r="F30" s="632">
        <f t="shared" si="8"/>
        <v>0</v>
      </c>
      <c r="G30" s="632">
        <f t="shared" si="9"/>
        <v>0</v>
      </c>
      <c r="H30" s="632">
        <f t="shared" si="10"/>
        <v>0</v>
      </c>
      <c r="I30" s="632">
        <f t="shared" si="11"/>
        <v>0</v>
      </c>
      <c r="J30" s="632">
        <f t="shared" si="12"/>
        <v>0</v>
      </c>
      <c r="K30" s="632">
        <f t="shared" si="13"/>
        <v>0</v>
      </c>
      <c r="L30" s="632">
        <f t="shared" si="14"/>
        <v>0</v>
      </c>
      <c r="M30" s="632">
        <f t="shared" si="15"/>
        <v>0</v>
      </c>
      <c r="N30" s="632">
        <f t="shared" si="16"/>
        <v>0</v>
      </c>
      <c r="O30" s="632">
        <f t="shared" si="17"/>
        <v>0</v>
      </c>
      <c r="P30" s="632">
        <f t="shared" si="18"/>
        <v>0</v>
      </c>
      <c r="Q30" s="632">
        <f t="shared" si="19"/>
        <v>0</v>
      </c>
      <c r="R30" s="632">
        <f t="shared" si="20"/>
        <v>0</v>
      </c>
    </row>
    <row r="31" spans="1:18" ht="15" x14ac:dyDescent="0.25">
      <c r="A31" s="9" t="s">
        <v>33</v>
      </c>
      <c r="B31" s="632">
        <f t="shared" si="4"/>
        <v>0</v>
      </c>
      <c r="C31" s="632">
        <f t="shared" si="5"/>
        <v>0</v>
      </c>
      <c r="D31" s="632">
        <f t="shared" si="6"/>
        <v>0</v>
      </c>
      <c r="E31" s="632">
        <f t="shared" si="7"/>
        <v>0</v>
      </c>
      <c r="F31" s="632">
        <f t="shared" si="8"/>
        <v>0</v>
      </c>
      <c r="G31" s="632">
        <f t="shared" si="9"/>
        <v>0</v>
      </c>
      <c r="H31" s="632">
        <f t="shared" si="10"/>
        <v>0</v>
      </c>
      <c r="I31" s="632">
        <f t="shared" si="11"/>
        <v>0</v>
      </c>
      <c r="J31" s="632">
        <f t="shared" si="12"/>
        <v>0</v>
      </c>
      <c r="K31" s="632">
        <f t="shared" si="13"/>
        <v>0</v>
      </c>
      <c r="L31" s="632">
        <f t="shared" si="14"/>
        <v>0</v>
      </c>
      <c r="M31" s="632">
        <f t="shared" si="15"/>
        <v>0</v>
      </c>
      <c r="N31" s="632">
        <f t="shared" si="16"/>
        <v>0</v>
      </c>
      <c r="O31" s="632">
        <f t="shared" si="17"/>
        <v>0</v>
      </c>
      <c r="P31" s="632">
        <f t="shared" si="18"/>
        <v>0</v>
      </c>
      <c r="Q31" s="632">
        <f t="shared" si="19"/>
        <v>0</v>
      </c>
      <c r="R31" s="632">
        <f t="shared" si="20"/>
        <v>0</v>
      </c>
    </row>
    <row r="32" spans="1:18" ht="15" x14ac:dyDescent="0.25">
      <c r="A32" s="9" t="s">
        <v>34</v>
      </c>
      <c r="B32" s="632">
        <f t="shared" si="4"/>
        <v>0</v>
      </c>
      <c r="C32" s="632">
        <f t="shared" si="5"/>
        <v>0</v>
      </c>
      <c r="D32" s="632">
        <f t="shared" si="6"/>
        <v>0</v>
      </c>
      <c r="E32" s="632">
        <f t="shared" si="7"/>
        <v>0</v>
      </c>
      <c r="F32" s="632">
        <f t="shared" si="8"/>
        <v>0</v>
      </c>
      <c r="G32" s="632">
        <f t="shared" si="9"/>
        <v>0</v>
      </c>
      <c r="H32" s="632">
        <f t="shared" si="10"/>
        <v>0</v>
      </c>
      <c r="I32" s="632">
        <f t="shared" si="11"/>
        <v>0</v>
      </c>
      <c r="J32" s="632">
        <f t="shared" si="12"/>
        <v>0</v>
      </c>
      <c r="K32" s="632">
        <f t="shared" si="13"/>
        <v>0</v>
      </c>
      <c r="L32" s="632">
        <f t="shared" si="14"/>
        <v>0</v>
      </c>
      <c r="M32" s="632">
        <f t="shared" si="15"/>
        <v>0</v>
      </c>
      <c r="N32" s="632">
        <f t="shared" si="16"/>
        <v>0</v>
      </c>
      <c r="O32" s="632">
        <f t="shared" si="17"/>
        <v>0</v>
      </c>
      <c r="P32" s="632">
        <f t="shared" si="18"/>
        <v>0</v>
      </c>
      <c r="Q32" s="632">
        <f t="shared" si="19"/>
        <v>0</v>
      </c>
      <c r="R32" s="632">
        <f t="shared" si="20"/>
        <v>0</v>
      </c>
    </row>
    <row r="33" spans="1:18" x14ac:dyDescent="0.25">
      <c r="A33" s="2"/>
      <c r="B33" s="636"/>
      <c r="C33" s="636"/>
      <c r="D33" s="636"/>
      <c r="E33" s="636"/>
      <c r="F33" s="636"/>
      <c r="G33" s="636"/>
      <c r="H33" s="636"/>
      <c r="I33" s="636"/>
      <c r="J33" s="636"/>
      <c r="K33" s="636"/>
      <c r="L33" s="636"/>
      <c r="M33" s="636"/>
      <c r="N33" s="636"/>
      <c r="O33" s="636"/>
      <c r="P33" s="636"/>
      <c r="Q33" s="636"/>
      <c r="R33" s="636"/>
    </row>
    <row r="34" spans="1:18" x14ac:dyDescent="0.25">
      <c r="A34" s="2"/>
      <c r="B34" s="636"/>
      <c r="C34" s="636"/>
      <c r="D34" s="636"/>
      <c r="E34" s="636"/>
      <c r="F34" s="636"/>
      <c r="G34" s="636"/>
      <c r="H34" s="636"/>
      <c r="I34" s="636"/>
      <c r="J34" s="636"/>
      <c r="K34" s="636"/>
      <c r="L34" s="636"/>
      <c r="M34" s="636"/>
      <c r="N34" s="636"/>
      <c r="O34" s="636"/>
      <c r="P34" s="636"/>
      <c r="Q34" s="636"/>
      <c r="R34" s="636"/>
    </row>
    <row r="35" spans="1:18" x14ac:dyDescent="0.25">
      <c r="A35" s="2"/>
      <c r="B35" s="636"/>
      <c r="C35" s="636"/>
      <c r="D35" s="636"/>
      <c r="E35" s="636"/>
      <c r="F35" s="636"/>
      <c r="G35" s="636"/>
      <c r="H35" s="636"/>
      <c r="I35" s="636"/>
      <c r="J35" s="636"/>
      <c r="K35" s="636"/>
      <c r="L35" s="636"/>
      <c r="M35" s="636"/>
      <c r="N35" s="636"/>
      <c r="O35" s="636"/>
      <c r="P35" s="636"/>
      <c r="Q35" s="636"/>
      <c r="R35" s="636"/>
    </row>
    <row r="36" spans="1:18" x14ac:dyDescent="0.25">
      <c r="A36" s="2"/>
      <c r="B36" s="636"/>
      <c r="C36" s="636"/>
      <c r="D36" s="636"/>
      <c r="E36" s="636"/>
      <c r="F36" s="636"/>
      <c r="G36" s="636"/>
      <c r="H36" s="636"/>
      <c r="I36" s="636"/>
      <c r="J36" s="636"/>
      <c r="K36" s="636"/>
      <c r="L36" s="636"/>
      <c r="M36" s="636"/>
      <c r="N36" s="636"/>
      <c r="O36" s="636"/>
      <c r="P36" s="636"/>
      <c r="Q36" s="636"/>
      <c r="R36" s="636"/>
    </row>
    <row r="37" spans="1:18" x14ac:dyDescent="0.25">
      <c r="A37" s="2"/>
      <c r="B37" s="636"/>
      <c r="C37" s="636"/>
      <c r="D37" s="636"/>
      <c r="E37" s="636"/>
      <c r="F37" s="636"/>
      <c r="G37" s="636"/>
      <c r="H37" s="636"/>
      <c r="I37" s="636"/>
      <c r="J37" s="636"/>
      <c r="K37" s="636"/>
      <c r="L37" s="636"/>
      <c r="M37" s="636"/>
      <c r="N37" s="636"/>
      <c r="O37" s="636"/>
      <c r="P37" s="636"/>
      <c r="Q37" s="636"/>
      <c r="R37" s="636"/>
    </row>
    <row r="38" spans="1:18" x14ac:dyDescent="0.25">
      <c r="A38" s="2"/>
      <c r="B38" s="636"/>
      <c r="C38" s="636"/>
      <c r="D38" s="636"/>
      <c r="E38" s="636"/>
      <c r="F38" s="636"/>
      <c r="G38" s="636"/>
      <c r="H38" s="636"/>
      <c r="I38" s="636"/>
      <c r="J38" s="636"/>
      <c r="K38" s="636"/>
      <c r="L38" s="636"/>
      <c r="M38" s="636"/>
      <c r="N38" s="636"/>
      <c r="O38" s="636"/>
      <c r="P38" s="636"/>
      <c r="Q38" s="636"/>
      <c r="R38" s="636"/>
    </row>
    <row r="39" spans="1:18" x14ac:dyDescent="0.25">
      <c r="A39" s="2"/>
      <c r="B39" s="636"/>
      <c r="C39" s="636"/>
      <c r="D39" s="636"/>
      <c r="E39" s="636"/>
      <c r="F39" s="636"/>
      <c r="G39" s="636"/>
      <c r="H39" s="636"/>
      <c r="I39" s="636"/>
      <c r="J39" s="636"/>
      <c r="K39" s="636"/>
      <c r="L39" s="636"/>
      <c r="M39" s="636"/>
      <c r="N39" s="636"/>
      <c r="O39" s="636"/>
      <c r="P39" s="636"/>
      <c r="Q39" s="636"/>
      <c r="R39" s="636"/>
    </row>
    <row r="40" spans="1:18" x14ac:dyDescent="0.25">
      <c r="A40" s="2"/>
      <c r="B40" s="636"/>
      <c r="C40" s="636"/>
      <c r="D40" s="636"/>
      <c r="E40" s="636"/>
      <c r="F40" s="636"/>
      <c r="G40" s="636"/>
      <c r="H40" s="636"/>
      <c r="I40" s="636"/>
      <c r="J40" s="636"/>
      <c r="K40" s="636"/>
      <c r="L40" s="636"/>
      <c r="M40" s="636"/>
      <c r="N40" s="636"/>
      <c r="O40" s="636"/>
      <c r="P40" s="636"/>
      <c r="Q40" s="636"/>
      <c r="R40" s="636"/>
    </row>
    <row r="41" spans="1:18" x14ac:dyDescent="0.25">
      <c r="A41" s="2"/>
      <c r="B41" s="636"/>
      <c r="C41" s="636"/>
      <c r="D41" s="636"/>
      <c r="E41" s="636"/>
      <c r="F41" s="636"/>
      <c r="G41" s="636"/>
      <c r="H41" s="636"/>
      <c r="I41" s="636"/>
      <c r="J41" s="636"/>
      <c r="K41" s="636"/>
      <c r="L41" s="636"/>
      <c r="M41" s="636"/>
      <c r="N41" s="636"/>
      <c r="O41" s="636"/>
      <c r="P41" s="636"/>
      <c r="Q41" s="636"/>
      <c r="R41" s="636"/>
    </row>
    <row r="42" spans="1:18" x14ac:dyDescent="0.25">
      <c r="A42" s="2"/>
      <c r="B42" s="636"/>
      <c r="C42" s="636"/>
      <c r="D42" s="636"/>
      <c r="E42" s="636"/>
      <c r="F42" s="636"/>
      <c r="G42" s="636"/>
      <c r="H42" s="636"/>
      <c r="I42" s="636"/>
      <c r="J42" s="636"/>
      <c r="K42" s="636"/>
      <c r="L42" s="636"/>
      <c r="M42" s="636"/>
      <c r="N42" s="636"/>
      <c r="O42" s="636"/>
      <c r="P42" s="636"/>
      <c r="Q42" s="636"/>
      <c r="R42" s="636"/>
    </row>
    <row r="43" spans="1:18" x14ac:dyDescent="0.25">
      <c r="A43" s="2"/>
      <c r="B43" s="636"/>
      <c r="C43" s="636"/>
      <c r="D43" s="636"/>
      <c r="E43" s="636"/>
      <c r="F43" s="636"/>
      <c r="G43" s="636"/>
      <c r="H43" s="636"/>
      <c r="I43" s="636"/>
      <c r="J43" s="636"/>
      <c r="K43" s="636"/>
      <c r="L43" s="636"/>
      <c r="M43" s="636"/>
      <c r="N43" s="636"/>
      <c r="O43" s="636"/>
      <c r="P43" s="636"/>
      <c r="Q43" s="636"/>
      <c r="R43" s="636"/>
    </row>
    <row r="44" spans="1:18" x14ac:dyDescent="0.25">
      <c r="A44" s="2"/>
      <c r="B44" s="636"/>
      <c r="C44" s="636"/>
      <c r="D44" s="636"/>
      <c r="E44" s="636"/>
      <c r="F44" s="636"/>
      <c r="G44" s="636"/>
      <c r="H44" s="636"/>
      <c r="I44" s="636"/>
      <c r="J44" s="636"/>
      <c r="K44" s="636"/>
      <c r="L44" s="636"/>
      <c r="M44" s="636"/>
      <c r="N44" s="636"/>
      <c r="O44" s="636"/>
      <c r="P44" s="636"/>
      <c r="Q44" s="636"/>
      <c r="R44" s="636"/>
    </row>
    <row r="45" spans="1:18" x14ac:dyDescent="0.25">
      <c r="A45" s="2"/>
      <c r="B45" s="636"/>
      <c r="C45" s="636"/>
      <c r="D45" s="636"/>
      <c r="E45" s="636"/>
      <c r="F45" s="636"/>
      <c r="G45" s="636"/>
      <c r="H45" s="636"/>
      <c r="I45" s="636"/>
      <c r="J45" s="636"/>
      <c r="K45" s="636"/>
      <c r="L45" s="636"/>
      <c r="M45" s="636"/>
      <c r="N45" s="636"/>
      <c r="O45" s="636"/>
      <c r="P45" s="636"/>
      <c r="Q45" s="636"/>
      <c r="R45" s="636"/>
    </row>
    <row r="46" spans="1:18" x14ac:dyDescent="0.25">
      <c r="A46" s="2"/>
      <c r="B46" s="636"/>
      <c r="C46" s="636"/>
      <c r="D46" s="636"/>
      <c r="E46" s="636"/>
      <c r="F46" s="636"/>
      <c r="G46" s="636"/>
      <c r="H46" s="636"/>
      <c r="I46" s="636"/>
      <c r="J46" s="636"/>
      <c r="K46" s="636"/>
      <c r="L46" s="636"/>
      <c r="M46" s="636"/>
      <c r="N46" s="636"/>
      <c r="O46" s="636"/>
      <c r="P46" s="636"/>
      <c r="Q46" s="636"/>
      <c r="R46" s="636"/>
    </row>
    <row r="47" spans="1:18" x14ac:dyDescent="0.25">
      <c r="A47" s="2"/>
      <c r="B47" s="636"/>
      <c r="C47" s="636"/>
      <c r="D47" s="636"/>
      <c r="E47" s="636"/>
      <c r="F47" s="636"/>
      <c r="G47" s="636"/>
      <c r="H47" s="636"/>
      <c r="I47" s="636"/>
      <c r="J47" s="636"/>
      <c r="K47" s="636"/>
      <c r="L47" s="636"/>
      <c r="M47" s="636"/>
      <c r="N47" s="636"/>
      <c r="O47" s="636"/>
      <c r="P47" s="636"/>
      <c r="Q47" s="636"/>
      <c r="R47" s="636"/>
    </row>
    <row r="48" spans="1:18" x14ac:dyDescent="0.25">
      <c r="A48" s="2"/>
      <c r="B48" s="636"/>
      <c r="C48" s="636"/>
      <c r="D48" s="636"/>
      <c r="E48" s="636"/>
      <c r="F48" s="636"/>
      <c r="G48" s="636"/>
      <c r="H48" s="636"/>
      <c r="I48" s="636"/>
      <c r="J48" s="636"/>
      <c r="K48" s="636"/>
      <c r="L48" s="636"/>
      <c r="M48" s="636"/>
      <c r="N48" s="636"/>
      <c r="O48" s="636"/>
      <c r="P48" s="636"/>
      <c r="Q48" s="636"/>
      <c r="R48" s="636"/>
    </row>
    <row r="49" spans="1:18" x14ac:dyDescent="0.25">
      <c r="A49" s="2"/>
      <c r="B49" s="636"/>
      <c r="C49" s="636"/>
      <c r="D49" s="636"/>
      <c r="E49" s="636"/>
      <c r="F49" s="636"/>
      <c r="G49" s="636"/>
      <c r="H49" s="636"/>
      <c r="I49" s="636"/>
      <c r="J49" s="636"/>
      <c r="K49" s="636"/>
      <c r="L49" s="636"/>
      <c r="M49" s="636"/>
      <c r="N49" s="636"/>
      <c r="O49" s="636"/>
      <c r="P49" s="636"/>
      <c r="Q49" s="636"/>
      <c r="R49" s="636"/>
    </row>
    <row r="50" spans="1:18" x14ac:dyDescent="0.25">
      <c r="A50" s="2"/>
      <c r="B50" s="636"/>
      <c r="C50" s="636"/>
      <c r="D50" s="636"/>
      <c r="E50" s="636"/>
      <c r="F50" s="636"/>
      <c r="G50" s="636"/>
      <c r="H50" s="636"/>
      <c r="I50" s="636"/>
      <c r="J50" s="636"/>
      <c r="K50" s="636"/>
      <c r="L50" s="636"/>
      <c r="M50" s="636"/>
      <c r="N50" s="636"/>
      <c r="O50" s="636"/>
      <c r="P50" s="636"/>
      <c r="Q50" s="636"/>
      <c r="R50" s="636"/>
    </row>
  </sheetData>
  <sheetProtection sheet="1" objects="1" scenarios="1" formatCells="0" formatColumns="0" selectLockedCells="1"/>
  <mergeCells count="2">
    <mergeCell ref="A2:C2"/>
    <mergeCell ref="A1:R1"/>
  </mergeCells>
  <phoneticPr fontId="3" type="noConversion"/>
  <printOptions gridLines="1"/>
  <pageMargins left="0.35433070866141736" right="0.31496062992125984" top="0.98425196850393704" bottom="0.98425196850393704" header="0.51181102362204722" footer="0.51181102362204722"/>
  <pageSetup paperSize="9" scale="55" orientation="landscape" horizontalDpi="300" verticalDpi="300" r:id="rId1"/>
  <headerFooter alignWithMargins="0">
    <oddHeader>&amp;C&amp;"Arial,Bold"&amp;12Monthly Budget</oddHeader>
    <oddFooter>&amp;L&amp;F
&amp;A&amp;R&amp;D &amp;T</oddFooter>
  </headerFooter>
  <ignoredErrors>
    <ignoredError sqref="Q6:Q1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2"/>
  <sheetViews>
    <sheetView zoomScale="75" zoomScaleNormal="75" workbookViewId="0">
      <pane xSplit="1" ySplit="4" topLeftCell="B5" activePane="bottomRight" state="frozen"/>
      <selection activeCell="B4" sqref="B4"/>
      <selection pane="topRight" activeCell="B4" sqref="B4"/>
      <selection pane="bottomLeft" activeCell="B4" sqref="B4"/>
      <selection pane="bottomRight"/>
    </sheetView>
  </sheetViews>
  <sheetFormatPr defaultRowHeight="13.2" x14ac:dyDescent="0.25"/>
  <cols>
    <col min="1" max="1" width="14" style="2" customWidth="1"/>
    <col min="2" max="2" width="16.33203125" customWidth="1"/>
    <col min="3" max="9" width="14.44140625" customWidth="1"/>
    <col min="10" max="10" width="13" customWidth="1"/>
    <col min="11" max="11" width="12.21875" customWidth="1"/>
    <col min="12" max="12" width="10.77734375" customWidth="1"/>
    <col min="13" max="13" width="18.5546875" customWidth="1"/>
    <col min="14" max="14" width="13.44140625" customWidth="1"/>
    <col min="15" max="15" width="13" customWidth="1"/>
    <col min="16" max="16" width="16.109375" customWidth="1"/>
    <col min="17" max="18" width="10.88671875" style="2" customWidth="1"/>
  </cols>
  <sheetData>
    <row r="1" spans="1:18" ht="30" x14ac:dyDescent="0.5">
      <c r="B1" s="519" t="s">
        <v>299</v>
      </c>
      <c r="C1" s="519"/>
      <c r="D1" s="519"/>
      <c r="E1" s="519"/>
      <c r="F1" s="519"/>
      <c r="G1" s="519"/>
      <c r="H1" s="519"/>
      <c r="I1" s="519"/>
      <c r="J1" s="519"/>
      <c r="K1" s="519"/>
      <c r="L1" s="519"/>
      <c r="M1" s="519"/>
      <c r="N1" s="519"/>
      <c r="O1" s="519"/>
      <c r="P1" s="519"/>
    </row>
    <row r="2" spans="1:18" s="14" customFormat="1" ht="17.399999999999999" x14ac:dyDescent="0.3">
      <c r="A2" s="12" t="s">
        <v>1</v>
      </c>
      <c r="B2" s="12" t="s">
        <v>2</v>
      </c>
      <c r="C2" s="12" t="s">
        <v>3</v>
      </c>
      <c r="D2" s="12">
        <f>'Monthly Spending Plan summary'!F2</f>
        <v>2024</v>
      </c>
      <c r="E2" s="371" t="s">
        <v>285</v>
      </c>
      <c r="R2" s="372" t="s">
        <v>304</v>
      </c>
    </row>
    <row r="3" spans="1:18" s="5" customFormat="1" x14ac:dyDescent="0.25">
      <c r="Q3" s="372" t="s">
        <v>302</v>
      </c>
      <c r="R3" s="372" t="s">
        <v>306</v>
      </c>
    </row>
    <row r="4" spans="1:18" s="5" customFormat="1" x14ac:dyDescent="0.25">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8" s="1" customFormat="1" ht="26.4" x14ac:dyDescent="0.25">
      <c r="A5" s="386" t="s">
        <v>300</v>
      </c>
      <c r="B5" s="315">
        <f>+'Monthly Spending Plan summary'!B6</f>
        <v>0</v>
      </c>
      <c r="C5" s="315">
        <f>+'Monthly Spending Plan summary'!C6</f>
        <v>0</v>
      </c>
      <c r="D5" s="315">
        <f>+'Monthly Spending Plan summary'!D6</f>
        <v>0</v>
      </c>
      <c r="E5" s="315">
        <f>+'Monthly Spending Plan summary'!E6</f>
        <v>0</v>
      </c>
      <c r="F5" s="315">
        <f>+'Monthly Spending Plan summary'!F6</f>
        <v>0</v>
      </c>
      <c r="G5" s="315">
        <f>+'Monthly Spending Plan summary'!G6</f>
        <v>0</v>
      </c>
      <c r="H5" s="315">
        <f>+'Monthly Spending Plan summary'!H6</f>
        <v>0</v>
      </c>
      <c r="I5" s="315">
        <f>+'Monthly Spending Plan summary'!I6</f>
        <v>0</v>
      </c>
      <c r="J5" s="315">
        <f>+'Monthly Spending Plan summary'!J6</f>
        <v>0</v>
      </c>
      <c r="K5" s="315">
        <f>+'Monthly Spending Plan summary'!K6</f>
        <v>0</v>
      </c>
      <c r="L5" s="315">
        <f>+'Monthly Spending Plan summary'!L6</f>
        <v>0</v>
      </c>
      <c r="M5" s="315">
        <f>+'Monthly Spending Plan summary'!M6</f>
        <v>0</v>
      </c>
      <c r="N5" s="315">
        <f>+'Monthly Spending Plan summary'!N6</f>
        <v>0</v>
      </c>
      <c r="O5" s="315">
        <f>+'Monthly Spending Plan summary'!O6</f>
        <v>0</v>
      </c>
      <c r="P5" s="315">
        <f>+'Monthly Spending Plan summary'!P6</f>
        <v>0</v>
      </c>
      <c r="Q5" s="315">
        <f>+'Monthly Spending Plan summary'!Q7</f>
        <v>0</v>
      </c>
      <c r="R5" s="315">
        <f>+'Monthly Spending Plan summary'!R7</f>
        <v>0</v>
      </c>
    </row>
    <row r="6" spans="1:18" x14ac:dyDescent="0.25">
      <c r="A6" s="5" t="s">
        <v>0</v>
      </c>
      <c r="B6" s="317"/>
      <c r="C6" s="318"/>
      <c r="D6" s="318"/>
      <c r="E6" s="318"/>
      <c r="F6" s="318"/>
      <c r="G6" s="318"/>
      <c r="H6" s="318"/>
      <c r="I6" s="318"/>
      <c r="J6" s="318"/>
      <c r="K6" s="318"/>
      <c r="L6" s="318"/>
      <c r="M6" s="318"/>
      <c r="N6" s="318"/>
      <c r="O6" s="318"/>
      <c r="P6" s="318"/>
      <c r="Q6" s="317"/>
      <c r="R6" s="317"/>
    </row>
    <row r="7" spans="1:18" ht="19.5" customHeight="1" x14ac:dyDescent="0.25">
      <c r="A7" s="5">
        <v>1</v>
      </c>
      <c r="B7" s="319"/>
      <c r="C7" s="319"/>
      <c r="D7" s="319"/>
      <c r="E7" s="319"/>
      <c r="F7" s="319"/>
      <c r="G7" s="319"/>
      <c r="H7" s="319"/>
      <c r="I7" s="319"/>
      <c r="J7" s="319"/>
      <c r="K7" s="319"/>
      <c r="L7" s="319"/>
      <c r="M7" s="319"/>
      <c r="N7" s="319"/>
      <c r="O7" s="319"/>
      <c r="P7" s="319"/>
      <c r="Q7" s="376">
        <f>SUM(C7:P7)</f>
        <v>0</v>
      </c>
      <c r="R7" s="376">
        <f>+B7-Q7</f>
        <v>0</v>
      </c>
    </row>
    <row r="8" spans="1:18" ht="19.5" customHeight="1" x14ac:dyDescent="0.25">
      <c r="A8" s="5">
        <v>2</v>
      </c>
      <c r="B8" s="319"/>
      <c r="C8" s="319"/>
      <c r="D8" s="319"/>
      <c r="E8" s="319"/>
      <c r="F8" s="319"/>
      <c r="G8" s="319"/>
      <c r="H8" s="319"/>
      <c r="I8" s="319"/>
      <c r="J8" s="319"/>
      <c r="K8" s="319"/>
      <c r="L8" s="319"/>
      <c r="M8" s="319"/>
      <c r="N8" s="319"/>
      <c r="O8" s="319"/>
      <c r="P8" s="319"/>
      <c r="Q8" s="376">
        <f t="shared" ref="Q8:Q38" si="0">SUM(C8:P8)</f>
        <v>0</v>
      </c>
      <c r="R8" s="376">
        <f t="shared" ref="R8:R40" si="1">+B8-Q8</f>
        <v>0</v>
      </c>
    </row>
    <row r="9" spans="1:18" ht="19.5" customHeight="1" x14ac:dyDescent="0.25">
      <c r="A9" s="5">
        <v>3</v>
      </c>
      <c r="B9" s="319"/>
      <c r="C9" s="319"/>
      <c r="D9" s="319"/>
      <c r="E9" s="319"/>
      <c r="F9" s="319"/>
      <c r="G9" s="319"/>
      <c r="H9" s="319"/>
      <c r="I9" s="319"/>
      <c r="J9" s="319"/>
      <c r="K9" s="319"/>
      <c r="L9" s="319"/>
      <c r="M9" s="319"/>
      <c r="N9" s="319"/>
      <c r="O9" s="319"/>
      <c r="P9" s="319"/>
      <c r="Q9" s="376">
        <f t="shared" si="0"/>
        <v>0</v>
      </c>
      <c r="R9" s="376">
        <f t="shared" si="1"/>
        <v>0</v>
      </c>
    </row>
    <row r="10" spans="1:18" ht="19.5" customHeight="1" x14ac:dyDescent="0.25">
      <c r="A10" s="5">
        <v>4</v>
      </c>
      <c r="B10" s="319"/>
      <c r="C10" s="319"/>
      <c r="D10" s="319"/>
      <c r="E10" s="319"/>
      <c r="F10" s="319"/>
      <c r="G10" s="319"/>
      <c r="H10" s="319"/>
      <c r="I10" s="319"/>
      <c r="J10" s="319"/>
      <c r="K10" s="319"/>
      <c r="L10" s="319"/>
      <c r="M10" s="319"/>
      <c r="N10" s="319"/>
      <c r="O10" s="319"/>
      <c r="P10" s="319"/>
      <c r="Q10" s="376">
        <f t="shared" si="0"/>
        <v>0</v>
      </c>
      <c r="R10" s="376">
        <f t="shared" si="1"/>
        <v>0</v>
      </c>
    </row>
    <row r="11" spans="1:18" ht="19.5" customHeight="1" x14ac:dyDescent="0.25">
      <c r="A11" s="5">
        <v>5</v>
      </c>
      <c r="B11" s="319"/>
      <c r="C11" s="319"/>
      <c r="D11" s="319"/>
      <c r="E11" s="319"/>
      <c r="F11" s="319"/>
      <c r="G11" s="319"/>
      <c r="H11" s="319"/>
      <c r="I11" s="319"/>
      <c r="J11" s="319"/>
      <c r="K11" s="319"/>
      <c r="L11" s="319"/>
      <c r="M11" s="319"/>
      <c r="N11" s="319"/>
      <c r="O11" s="319"/>
      <c r="P11" s="319"/>
      <c r="Q11" s="376">
        <f t="shared" si="0"/>
        <v>0</v>
      </c>
      <c r="R11" s="376">
        <f t="shared" si="1"/>
        <v>0</v>
      </c>
    </row>
    <row r="12" spans="1:18" ht="19.5" customHeight="1" x14ac:dyDescent="0.25">
      <c r="A12" s="5">
        <v>6</v>
      </c>
      <c r="B12" s="319"/>
      <c r="C12" s="319"/>
      <c r="D12" s="319"/>
      <c r="E12" s="319"/>
      <c r="F12" s="319"/>
      <c r="G12" s="319"/>
      <c r="H12" s="319"/>
      <c r="I12" s="319"/>
      <c r="J12" s="319"/>
      <c r="K12" s="319"/>
      <c r="L12" s="319"/>
      <c r="M12" s="319"/>
      <c r="N12" s="319"/>
      <c r="O12" s="319"/>
      <c r="P12" s="319"/>
      <c r="Q12" s="376">
        <f t="shared" si="0"/>
        <v>0</v>
      </c>
      <c r="R12" s="376">
        <f t="shared" si="1"/>
        <v>0</v>
      </c>
    </row>
    <row r="13" spans="1:18" ht="19.5" customHeight="1" x14ac:dyDescent="0.25">
      <c r="A13" s="5">
        <v>7</v>
      </c>
      <c r="B13" s="319"/>
      <c r="C13" s="319"/>
      <c r="D13" s="319"/>
      <c r="E13" s="319"/>
      <c r="F13" s="319"/>
      <c r="G13" s="319"/>
      <c r="H13" s="319"/>
      <c r="I13" s="319"/>
      <c r="J13" s="319"/>
      <c r="K13" s="319"/>
      <c r="L13" s="319"/>
      <c r="M13" s="319"/>
      <c r="N13" s="319"/>
      <c r="O13" s="319"/>
      <c r="P13" s="319"/>
      <c r="Q13" s="376">
        <f t="shared" si="0"/>
        <v>0</v>
      </c>
      <c r="R13" s="376">
        <f t="shared" si="1"/>
        <v>0</v>
      </c>
    </row>
    <row r="14" spans="1:18" ht="19.5" customHeight="1" x14ac:dyDescent="0.25">
      <c r="A14" s="5">
        <v>8</v>
      </c>
      <c r="B14" s="319"/>
      <c r="C14" s="319"/>
      <c r="D14" s="319"/>
      <c r="E14" s="319"/>
      <c r="F14" s="319"/>
      <c r="G14" s="319"/>
      <c r="H14" s="319"/>
      <c r="I14" s="319"/>
      <c r="J14" s="319"/>
      <c r="K14" s="319"/>
      <c r="L14" s="319"/>
      <c r="M14" s="319"/>
      <c r="N14" s="319"/>
      <c r="O14" s="319"/>
      <c r="P14" s="319"/>
      <c r="Q14" s="376">
        <f t="shared" si="0"/>
        <v>0</v>
      </c>
      <c r="R14" s="376">
        <f t="shared" si="1"/>
        <v>0</v>
      </c>
    </row>
    <row r="15" spans="1:18" ht="19.5" customHeight="1" x14ac:dyDescent="0.25">
      <c r="A15" s="5">
        <v>9</v>
      </c>
      <c r="B15" s="319"/>
      <c r="C15" s="319"/>
      <c r="D15" s="319"/>
      <c r="E15" s="319"/>
      <c r="F15" s="319"/>
      <c r="G15" s="319"/>
      <c r="H15" s="319"/>
      <c r="I15" s="319"/>
      <c r="J15" s="319"/>
      <c r="K15" s="319"/>
      <c r="L15" s="319"/>
      <c r="M15" s="319"/>
      <c r="N15" s="319"/>
      <c r="O15" s="319"/>
      <c r="P15" s="319"/>
      <c r="Q15" s="376">
        <f t="shared" si="0"/>
        <v>0</v>
      </c>
      <c r="R15" s="376">
        <f t="shared" si="1"/>
        <v>0</v>
      </c>
    </row>
    <row r="16" spans="1:18" ht="19.5" customHeight="1" x14ac:dyDescent="0.25">
      <c r="A16" s="5">
        <v>10</v>
      </c>
      <c r="B16" s="319"/>
      <c r="C16" s="319"/>
      <c r="D16" s="319"/>
      <c r="E16" s="319"/>
      <c r="F16" s="319"/>
      <c r="G16" s="319"/>
      <c r="H16" s="319"/>
      <c r="I16" s="319"/>
      <c r="J16" s="319"/>
      <c r="K16" s="319"/>
      <c r="L16" s="319"/>
      <c r="M16" s="319"/>
      <c r="N16" s="319"/>
      <c r="O16" s="319"/>
      <c r="P16" s="319"/>
      <c r="Q16" s="376">
        <f t="shared" si="0"/>
        <v>0</v>
      </c>
      <c r="R16" s="376">
        <f t="shared" si="1"/>
        <v>0</v>
      </c>
    </row>
    <row r="17" spans="1:18" ht="19.5" customHeight="1" x14ac:dyDescent="0.25">
      <c r="A17" s="5">
        <v>11</v>
      </c>
      <c r="B17" s="319"/>
      <c r="C17" s="319"/>
      <c r="D17" s="319"/>
      <c r="E17" s="319"/>
      <c r="F17" s="319"/>
      <c r="G17" s="319"/>
      <c r="H17" s="319"/>
      <c r="I17" s="319"/>
      <c r="J17" s="319"/>
      <c r="K17" s="319"/>
      <c r="L17" s="319"/>
      <c r="M17" s="319"/>
      <c r="N17" s="319"/>
      <c r="O17" s="319"/>
      <c r="P17" s="319"/>
      <c r="Q17" s="376">
        <f t="shared" si="0"/>
        <v>0</v>
      </c>
      <c r="R17" s="376">
        <f t="shared" si="1"/>
        <v>0</v>
      </c>
    </row>
    <row r="18" spans="1:18" ht="19.5" customHeight="1" x14ac:dyDescent="0.25">
      <c r="A18" s="5">
        <v>12</v>
      </c>
      <c r="B18" s="319"/>
      <c r="C18" s="319"/>
      <c r="D18" s="319"/>
      <c r="E18" s="319"/>
      <c r="F18" s="319"/>
      <c r="G18" s="319"/>
      <c r="H18" s="319"/>
      <c r="I18" s="319"/>
      <c r="J18" s="319"/>
      <c r="K18" s="319"/>
      <c r="L18" s="319"/>
      <c r="M18" s="319"/>
      <c r="N18" s="319"/>
      <c r="O18" s="319"/>
      <c r="P18" s="319"/>
      <c r="Q18" s="376">
        <f t="shared" si="0"/>
        <v>0</v>
      </c>
      <c r="R18" s="376">
        <f t="shared" si="1"/>
        <v>0</v>
      </c>
    </row>
    <row r="19" spans="1:18" ht="19.5" customHeight="1" x14ac:dyDescent="0.25">
      <c r="A19" s="5">
        <v>13</v>
      </c>
      <c r="B19" s="319"/>
      <c r="C19" s="319"/>
      <c r="D19" s="319"/>
      <c r="E19" s="319"/>
      <c r="F19" s="319"/>
      <c r="G19" s="319"/>
      <c r="H19" s="319"/>
      <c r="I19" s="319"/>
      <c r="J19" s="319"/>
      <c r="K19" s="319"/>
      <c r="L19" s="319"/>
      <c r="M19" s="319"/>
      <c r="N19" s="319"/>
      <c r="O19" s="319"/>
      <c r="P19" s="319"/>
      <c r="Q19" s="376">
        <f t="shared" si="0"/>
        <v>0</v>
      </c>
      <c r="R19" s="376">
        <f t="shared" si="1"/>
        <v>0</v>
      </c>
    </row>
    <row r="20" spans="1:18" ht="19.5" customHeight="1" x14ac:dyDescent="0.25">
      <c r="A20" s="5">
        <v>14</v>
      </c>
      <c r="B20" s="319"/>
      <c r="C20" s="319"/>
      <c r="D20" s="319"/>
      <c r="E20" s="319"/>
      <c r="F20" s="319"/>
      <c r="G20" s="319"/>
      <c r="H20" s="319"/>
      <c r="I20" s="319"/>
      <c r="J20" s="319"/>
      <c r="K20" s="319"/>
      <c r="L20" s="319"/>
      <c r="M20" s="319"/>
      <c r="N20" s="319"/>
      <c r="O20" s="319"/>
      <c r="P20" s="319"/>
      <c r="Q20" s="376">
        <f t="shared" si="0"/>
        <v>0</v>
      </c>
      <c r="R20" s="376">
        <f t="shared" si="1"/>
        <v>0</v>
      </c>
    </row>
    <row r="21" spans="1:18" ht="19.5" customHeight="1" x14ac:dyDescent="0.25">
      <c r="A21" s="249">
        <v>15</v>
      </c>
      <c r="B21" s="319"/>
      <c r="C21" s="319"/>
      <c r="D21" s="319"/>
      <c r="E21" s="319"/>
      <c r="F21" s="319"/>
      <c r="G21" s="319"/>
      <c r="H21" s="319"/>
      <c r="I21" s="319"/>
      <c r="J21" s="319"/>
      <c r="K21" s="319"/>
      <c r="L21" s="319"/>
      <c r="M21" s="319"/>
      <c r="N21" s="319"/>
      <c r="O21" s="319"/>
      <c r="P21" s="319"/>
      <c r="Q21" s="376">
        <f t="shared" si="0"/>
        <v>0</v>
      </c>
      <c r="R21" s="376">
        <f t="shared" si="1"/>
        <v>0</v>
      </c>
    </row>
    <row r="22" spans="1:18" s="4" customFormat="1" ht="26.4" x14ac:dyDescent="0.25">
      <c r="A22" s="373" t="s">
        <v>315</v>
      </c>
      <c r="B22" s="320">
        <f t="shared" ref="B22:P22" si="2">SUM(B7:B21)</f>
        <v>0</v>
      </c>
      <c r="C22" s="320">
        <f t="shared" si="2"/>
        <v>0</v>
      </c>
      <c r="D22" s="320">
        <f t="shared" si="2"/>
        <v>0</v>
      </c>
      <c r="E22" s="320">
        <f t="shared" si="2"/>
        <v>0</v>
      </c>
      <c r="F22" s="320">
        <f t="shared" si="2"/>
        <v>0</v>
      </c>
      <c r="G22" s="320">
        <f t="shared" si="2"/>
        <v>0</v>
      </c>
      <c r="H22" s="320">
        <f t="shared" si="2"/>
        <v>0</v>
      </c>
      <c r="I22" s="320">
        <f t="shared" si="2"/>
        <v>0</v>
      </c>
      <c r="J22" s="320">
        <f t="shared" si="2"/>
        <v>0</v>
      </c>
      <c r="K22" s="320">
        <f t="shared" si="2"/>
        <v>0</v>
      </c>
      <c r="L22" s="320">
        <f t="shared" si="2"/>
        <v>0</v>
      </c>
      <c r="M22" s="320">
        <f t="shared" si="2"/>
        <v>0</v>
      </c>
      <c r="N22" s="320">
        <f t="shared" si="2"/>
        <v>0</v>
      </c>
      <c r="O22" s="320">
        <f t="shared" si="2"/>
        <v>0</v>
      </c>
      <c r="P22" s="320">
        <f t="shared" si="2"/>
        <v>0</v>
      </c>
      <c r="Q22" s="335">
        <f t="shared" si="0"/>
        <v>0</v>
      </c>
      <c r="R22" s="377">
        <f t="shared" si="1"/>
        <v>0</v>
      </c>
    </row>
    <row r="23" spans="1:18" ht="19.5" customHeight="1" x14ac:dyDescent="0.25">
      <c r="A23" s="5">
        <v>16</v>
      </c>
      <c r="B23" s="319"/>
      <c r="C23" s="319"/>
      <c r="D23" s="319"/>
      <c r="E23" s="319"/>
      <c r="F23" s="319"/>
      <c r="G23" s="319"/>
      <c r="H23" s="319"/>
      <c r="I23" s="319"/>
      <c r="J23" s="319"/>
      <c r="K23" s="319"/>
      <c r="L23" s="319"/>
      <c r="M23" s="319"/>
      <c r="N23" s="319"/>
      <c r="O23" s="319"/>
      <c r="P23" s="319"/>
      <c r="Q23" s="376">
        <f t="shared" si="0"/>
        <v>0</v>
      </c>
      <c r="R23" s="376">
        <f t="shared" si="1"/>
        <v>0</v>
      </c>
    </row>
    <row r="24" spans="1:18" ht="19.5" customHeight="1" x14ac:dyDescent="0.25">
      <c r="A24" s="5">
        <v>17</v>
      </c>
      <c r="B24" s="319"/>
      <c r="C24" s="319"/>
      <c r="D24" s="319"/>
      <c r="E24" s="319"/>
      <c r="F24" s="319"/>
      <c r="G24" s="319"/>
      <c r="H24" s="319"/>
      <c r="I24" s="319"/>
      <c r="J24" s="319"/>
      <c r="K24" s="319"/>
      <c r="L24" s="319"/>
      <c r="M24" s="319"/>
      <c r="N24" s="319"/>
      <c r="O24" s="319"/>
      <c r="P24" s="319"/>
      <c r="Q24" s="376">
        <f t="shared" si="0"/>
        <v>0</v>
      </c>
      <c r="R24" s="376">
        <f t="shared" si="1"/>
        <v>0</v>
      </c>
    </row>
    <row r="25" spans="1:18" ht="19.5" customHeight="1" x14ac:dyDescent="0.25">
      <c r="A25" s="5">
        <v>18</v>
      </c>
      <c r="B25" s="319"/>
      <c r="C25" s="319"/>
      <c r="D25" s="319"/>
      <c r="E25" s="319"/>
      <c r="F25" s="319"/>
      <c r="G25" s="319"/>
      <c r="H25" s="319"/>
      <c r="I25" s="319"/>
      <c r="J25" s="319"/>
      <c r="K25" s="319"/>
      <c r="L25" s="319"/>
      <c r="M25" s="319"/>
      <c r="N25" s="319"/>
      <c r="O25" s="319"/>
      <c r="P25" s="319"/>
      <c r="Q25" s="376">
        <f t="shared" si="0"/>
        <v>0</v>
      </c>
      <c r="R25" s="376">
        <f t="shared" si="1"/>
        <v>0</v>
      </c>
    </row>
    <row r="26" spans="1:18" ht="19.5" customHeight="1" x14ac:dyDescent="0.25">
      <c r="A26" s="5">
        <v>19</v>
      </c>
      <c r="B26" s="319"/>
      <c r="C26" s="319"/>
      <c r="D26" s="319"/>
      <c r="E26" s="319"/>
      <c r="F26" s="319"/>
      <c r="G26" s="319"/>
      <c r="H26" s="319"/>
      <c r="I26" s="319"/>
      <c r="J26" s="319"/>
      <c r="K26" s="319"/>
      <c r="L26" s="319"/>
      <c r="M26" s="319"/>
      <c r="N26" s="319"/>
      <c r="O26" s="319"/>
      <c r="P26" s="319"/>
      <c r="Q26" s="376">
        <f t="shared" si="0"/>
        <v>0</v>
      </c>
      <c r="R26" s="376">
        <f t="shared" si="1"/>
        <v>0</v>
      </c>
    </row>
    <row r="27" spans="1:18" ht="19.5" customHeight="1" x14ac:dyDescent="0.25">
      <c r="A27" s="5">
        <v>20</v>
      </c>
      <c r="B27" s="319"/>
      <c r="C27" s="319"/>
      <c r="D27" s="319"/>
      <c r="E27" s="319"/>
      <c r="F27" s="319"/>
      <c r="G27" s="319"/>
      <c r="H27" s="319"/>
      <c r="I27" s="319"/>
      <c r="J27" s="319"/>
      <c r="K27" s="319"/>
      <c r="L27" s="319"/>
      <c r="M27" s="319"/>
      <c r="N27" s="319"/>
      <c r="O27" s="319"/>
      <c r="P27" s="319"/>
      <c r="Q27" s="376">
        <f t="shared" si="0"/>
        <v>0</v>
      </c>
      <c r="R27" s="376">
        <f t="shared" si="1"/>
        <v>0</v>
      </c>
    </row>
    <row r="28" spans="1:18" ht="19.5" customHeight="1" x14ac:dyDescent="0.25">
      <c r="A28" s="5">
        <v>21</v>
      </c>
      <c r="B28" s="319"/>
      <c r="C28" s="319"/>
      <c r="D28" s="319"/>
      <c r="E28" s="319"/>
      <c r="F28" s="319"/>
      <c r="G28" s="319"/>
      <c r="H28" s="319"/>
      <c r="I28" s="319"/>
      <c r="J28" s="319"/>
      <c r="K28" s="319"/>
      <c r="L28" s="319"/>
      <c r="M28" s="319"/>
      <c r="N28" s="319"/>
      <c r="O28" s="319"/>
      <c r="P28" s="319"/>
      <c r="Q28" s="376">
        <f t="shared" si="0"/>
        <v>0</v>
      </c>
      <c r="R28" s="376">
        <f t="shared" si="1"/>
        <v>0</v>
      </c>
    </row>
    <row r="29" spans="1:18" ht="19.5" customHeight="1" x14ac:dyDescent="0.25">
      <c r="A29" s="5">
        <v>22</v>
      </c>
      <c r="B29" s="319"/>
      <c r="C29" s="319"/>
      <c r="D29" s="319"/>
      <c r="E29" s="319"/>
      <c r="F29" s="319"/>
      <c r="G29" s="319"/>
      <c r="H29" s="319"/>
      <c r="I29" s="319"/>
      <c r="J29" s="319"/>
      <c r="K29" s="319"/>
      <c r="L29" s="319"/>
      <c r="M29" s="319"/>
      <c r="N29" s="319"/>
      <c r="O29" s="319"/>
      <c r="P29" s="319"/>
      <c r="Q29" s="376">
        <f t="shared" si="0"/>
        <v>0</v>
      </c>
      <c r="R29" s="376">
        <f t="shared" si="1"/>
        <v>0</v>
      </c>
    </row>
    <row r="30" spans="1:18" ht="19.5" customHeight="1" x14ac:dyDescent="0.25">
      <c r="A30" s="5">
        <v>23</v>
      </c>
      <c r="B30" s="319"/>
      <c r="C30" s="319"/>
      <c r="D30" s="319"/>
      <c r="E30" s="319"/>
      <c r="F30" s="319"/>
      <c r="G30" s="319"/>
      <c r="H30" s="319"/>
      <c r="I30" s="319"/>
      <c r="J30" s="319"/>
      <c r="K30" s="319"/>
      <c r="L30" s="319"/>
      <c r="M30" s="319"/>
      <c r="N30" s="319"/>
      <c r="O30" s="319"/>
      <c r="P30" s="319"/>
      <c r="Q30" s="376">
        <f t="shared" si="0"/>
        <v>0</v>
      </c>
      <c r="R30" s="376">
        <f t="shared" si="1"/>
        <v>0</v>
      </c>
    </row>
    <row r="31" spans="1:18" ht="19.5" customHeight="1" x14ac:dyDescent="0.25">
      <c r="A31" s="5">
        <v>24</v>
      </c>
      <c r="B31" s="319"/>
      <c r="C31" s="319"/>
      <c r="D31" s="319"/>
      <c r="E31" s="319"/>
      <c r="F31" s="319"/>
      <c r="G31" s="319"/>
      <c r="H31" s="319"/>
      <c r="I31" s="319"/>
      <c r="J31" s="319"/>
      <c r="K31" s="319"/>
      <c r="L31" s="319"/>
      <c r="M31" s="319"/>
      <c r="N31" s="319"/>
      <c r="O31" s="319"/>
      <c r="P31" s="319"/>
      <c r="Q31" s="376">
        <f t="shared" si="0"/>
        <v>0</v>
      </c>
      <c r="R31" s="376">
        <f t="shared" si="1"/>
        <v>0</v>
      </c>
    </row>
    <row r="32" spans="1:18" ht="19.5" customHeight="1" x14ac:dyDescent="0.25">
      <c r="A32" s="5">
        <v>25</v>
      </c>
      <c r="B32" s="319"/>
      <c r="C32" s="319"/>
      <c r="D32" s="319"/>
      <c r="E32" s="319"/>
      <c r="F32" s="319"/>
      <c r="G32" s="319"/>
      <c r="H32" s="319"/>
      <c r="I32" s="319"/>
      <c r="J32" s="319"/>
      <c r="K32" s="319"/>
      <c r="L32" s="319"/>
      <c r="M32" s="319"/>
      <c r="N32" s="319"/>
      <c r="O32" s="319"/>
      <c r="P32" s="319"/>
      <c r="Q32" s="376">
        <f t="shared" si="0"/>
        <v>0</v>
      </c>
      <c r="R32" s="376">
        <f t="shared" si="1"/>
        <v>0</v>
      </c>
    </row>
    <row r="33" spans="1:18" ht="19.5" customHeight="1" x14ac:dyDescent="0.25">
      <c r="A33" s="5">
        <v>26</v>
      </c>
      <c r="B33" s="319"/>
      <c r="C33" s="319"/>
      <c r="D33" s="319"/>
      <c r="E33" s="319"/>
      <c r="F33" s="319"/>
      <c r="G33" s="319"/>
      <c r="H33" s="319"/>
      <c r="I33" s="319"/>
      <c r="J33" s="319"/>
      <c r="K33" s="319"/>
      <c r="L33" s="319"/>
      <c r="M33" s="319"/>
      <c r="N33" s="319"/>
      <c r="O33" s="319"/>
      <c r="P33" s="319"/>
      <c r="Q33" s="376">
        <f t="shared" si="0"/>
        <v>0</v>
      </c>
      <c r="R33" s="376">
        <f t="shared" si="1"/>
        <v>0</v>
      </c>
    </row>
    <row r="34" spans="1:18" ht="19.5" customHeight="1" x14ac:dyDescent="0.25">
      <c r="A34" s="5">
        <v>27</v>
      </c>
      <c r="B34" s="319"/>
      <c r="C34" s="319"/>
      <c r="D34" s="319"/>
      <c r="E34" s="319"/>
      <c r="F34" s="319"/>
      <c r="G34" s="319"/>
      <c r="H34" s="319"/>
      <c r="I34" s="319"/>
      <c r="J34" s="319"/>
      <c r="K34" s="319"/>
      <c r="L34" s="319"/>
      <c r="M34" s="319"/>
      <c r="N34" s="319"/>
      <c r="O34" s="319"/>
      <c r="P34" s="319"/>
      <c r="Q34" s="376">
        <f t="shared" si="0"/>
        <v>0</v>
      </c>
      <c r="R34" s="376">
        <f t="shared" si="1"/>
        <v>0</v>
      </c>
    </row>
    <row r="35" spans="1:18" ht="19.5" customHeight="1" x14ac:dyDescent="0.25">
      <c r="A35" s="5">
        <v>28</v>
      </c>
      <c r="B35" s="319"/>
      <c r="C35" s="319"/>
      <c r="D35" s="319"/>
      <c r="E35" s="319"/>
      <c r="F35" s="319"/>
      <c r="G35" s="319"/>
      <c r="H35" s="319"/>
      <c r="I35" s="319"/>
      <c r="J35" s="319"/>
      <c r="K35" s="319"/>
      <c r="L35" s="319"/>
      <c r="M35" s="319"/>
      <c r="N35" s="319"/>
      <c r="O35" s="319"/>
      <c r="P35" s="319"/>
      <c r="Q35" s="376">
        <f t="shared" si="0"/>
        <v>0</v>
      </c>
      <c r="R35" s="376">
        <f t="shared" si="1"/>
        <v>0</v>
      </c>
    </row>
    <row r="36" spans="1:18" ht="19.5" customHeight="1" x14ac:dyDescent="0.25">
      <c r="A36" s="5">
        <v>29</v>
      </c>
      <c r="B36" s="319"/>
      <c r="C36" s="319"/>
      <c r="D36" s="319"/>
      <c r="E36" s="319"/>
      <c r="F36" s="319"/>
      <c r="G36" s="319"/>
      <c r="H36" s="319"/>
      <c r="I36" s="319"/>
      <c r="J36" s="319"/>
      <c r="K36" s="319"/>
      <c r="L36" s="319"/>
      <c r="M36" s="319"/>
      <c r="N36" s="319"/>
      <c r="O36" s="319"/>
      <c r="P36" s="319"/>
      <c r="Q36" s="376">
        <f t="shared" si="0"/>
        <v>0</v>
      </c>
      <c r="R36" s="376">
        <f t="shared" si="1"/>
        <v>0</v>
      </c>
    </row>
    <row r="37" spans="1:18" ht="19.5" customHeight="1" x14ac:dyDescent="0.25">
      <c r="A37" s="5">
        <v>30</v>
      </c>
      <c r="B37" s="319"/>
      <c r="C37" s="319"/>
      <c r="D37" s="319"/>
      <c r="E37" s="319"/>
      <c r="F37" s="319"/>
      <c r="G37" s="319"/>
      <c r="H37" s="319"/>
      <c r="I37" s="319"/>
      <c r="J37" s="319"/>
      <c r="K37" s="319"/>
      <c r="L37" s="319"/>
      <c r="M37" s="319"/>
      <c r="N37" s="319"/>
      <c r="O37" s="319"/>
      <c r="P37" s="319"/>
      <c r="Q37" s="376">
        <f t="shared" si="0"/>
        <v>0</v>
      </c>
      <c r="R37" s="376">
        <f t="shared" si="1"/>
        <v>0</v>
      </c>
    </row>
    <row r="38" spans="1:18" ht="19.5" customHeight="1" x14ac:dyDescent="0.25">
      <c r="A38" s="5">
        <v>31</v>
      </c>
      <c r="B38" s="319"/>
      <c r="C38" s="319"/>
      <c r="D38" s="319"/>
      <c r="E38" s="319"/>
      <c r="F38" s="319"/>
      <c r="G38" s="319"/>
      <c r="H38" s="319"/>
      <c r="I38" s="319"/>
      <c r="J38" s="319"/>
      <c r="K38" s="319"/>
      <c r="L38" s="319"/>
      <c r="M38" s="319"/>
      <c r="N38" s="319"/>
      <c r="O38" s="319"/>
      <c r="P38" s="319"/>
      <c r="Q38" s="376">
        <f t="shared" si="0"/>
        <v>0</v>
      </c>
      <c r="R38" s="376">
        <f t="shared" si="1"/>
        <v>0</v>
      </c>
    </row>
    <row r="39" spans="1:18" ht="27" thickBot="1" x14ac:dyDescent="0.3">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ref="Q39" si="4">SUM(C39:P39)</f>
        <v>0</v>
      </c>
      <c r="R39" s="378">
        <f t="shared" si="1"/>
        <v>0</v>
      </c>
    </row>
    <row r="40" spans="1:18" ht="27.6" customHeight="1" x14ac:dyDescent="0.25">
      <c r="A40" s="386" t="s">
        <v>317</v>
      </c>
      <c r="B40" s="321">
        <f>-B5+B39</f>
        <v>0</v>
      </c>
      <c r="C40" s="321">
        <f t="shared" ref="C40:Q40" si="5">+C5-C39</f>
        <v>0</v>
      </c>
      <c r="D40" s="321">
        <f t="shared" si="5"/>
        <v>0</v>
      </c>
      <c r="E40" s="321">
        <f t="shared" si="5"/>
        <v>0</v>
      </c>
      <c r="F40" s="321">
        <f t="shared" si="5"/>
        <v>0</v>
      </c>
      <c r="G40" s="321">
        <f t="shared" si="5"/>
        <v>0</v>
      </c>
      <c r="H40" s="321">
        <f t="shared" si="5"/>
        <v>0</v>
      </c>
      <c r="I40" s="321">
        <f t="shared" si="5"/>
        <v>0</v>
      </c>
      <c r="J40" s="321">
        <f t="shared" si="5"/>
        <v>0</v>
      </c>
      <c r="K40" s="321">
        <f t="shared" si="5"/>
        <v>0</v>
      </c>
      <c r="L40" s="321">
        <f t="shared" si="5"/>
        <v>0</v>
      </c>
      <c r="M40" s="321">
        <f t="shared" si="5"/>
        <v>0</v>
      </c>
      <c r="N40" s="321">
        <f t="shared" si="5"/>
        <v>0</v>
      </c>
      <c r="O40" s="321">
        <f t="shared" si="5"/>
        <v>0</v>
      </c>
      <c r="P40" s="321">
        <f t="shared" si="5"/>
        <v>0</v>
      </c>
      <c r="Q40" s="321">
        <f t="shared" si="5"/>
        <v>0</v>
      </c>
      <c r="R40" s="321">
        <f t="shared" si="1"/>
        <v>0</v>
      </c>
    </row>
    <row r="41" spans="1:18" x14ac:dyDescent="0.25">
      <c r="A41" s="14"/>
      <c r="B41" s="323"/>
      <c r="C41" s="324"/>
      <c r="D41" s="324"/>
      <c r="E41" s="324"/>
      <c r="F41" s="324"/>
      <c r="G41" s="324"/>
      <c r="H41" s="324"/>
      <c r="I41" s="324"/>
      <c r="J41" s="324"/>
      <c r="K41" s="324"/>
      <c r="L41" s="324"/>
      <c r="M41" s="324"/>
      <c r="N41" s="324"/>
      <c r="O41" s="324"/>
      <c r="P41" s="324"/>
      <c r="Q41" s="323"/>
      <c r="R41" s="323"/>
    </row>
    <row r="42" spans="1:18" ht="28.2" customHeight="1" x14ac:dyDescent="0.25">
      <c r="A42" s="386" t="s">
        <v>318</v>
      </c>
      <c r="B42" s="315">
        <f>+'Monthly Spending Plan summary'!B21</f>
        <v>0</v>
      </c>
      <c r="C42" s="315">
        <f>+'Monthly Spending Plan summary'!C21</f>
        <v>0</v>
      </c>
      <c r="D42" s="315">
        <f>+'Monthly Spending Plan summary'!D21</f>
        <v>0</v>
      </c>
      <c r="E42" s="315">
        <f>+'Monthly Spending Plan summary'!E21</f>
        <v>0</v>
      </c>
      <c r="F42" s="315">
        <f>+'Monthly Spending Plan summary'!F21</f>
        <v>0</v>
      </c>
      <c r="G42" s="315">
        <f>+'Monthly Spending Plan summary'!G21</f>
        <v>0</v>
      </c>
      <c r="H42" s="315">
        <f>+'Monthly Spending Plan summary'!H21</f>
        <v>0</v>
      </c>
      <c r="I42" s="315">
        <f>+'Monthly Spending Plan summary'!I21</f>
        <v>0</v>
      </c>
      <c r="J42" s="315">
        <f>+'Monthly Spending Plan summary'!J21</f>
        <v>0</v>
      </c>
      <c r="K42" s="315">
        <f>+'Monthly Spending Plan summary'!K21</f>
        <v>0</v>
      </c>
      <c r="L42" s="315">
        <f>+'Monthly Spending Plan summary'!L21</f>
        <v>0</v>
      </c>
      <c r="M42" s="315">
        <f>+'Monthly Spending Plan summary'!M21</f>
        <v>0</v>
      </c>
      <c r="N42" s="315">
        <f>+'Monthly Spending Plan summary'!N21</f>
        <v>0</v>
      </c>
      <c r="O42" s="315">
        <f>+'Monthly Spending Plan summary'!O21</f>
        <v>0</v>
      </c>
      <c r="P42" s="315">
        <f>+'Monthly Spending Plan summary'!P21</f>
        <v>0</v>
      </c>
      <c r="Q42" s="315">
        <f>+'Monthly Spending Plan summary'!Q23</f>
        <v>0</v>
      </c>
      <c r="R42" s="315">
        <f>+'Monthly Spending Plan summary'!R23</f>
        <v>0</v>
      </c>
    </row>
    <row r="43" spans="1:18" ht="26.4" x14ac:dyDescent="0.25">
      <c r="A43" s="386" t="s">
        <v>314</v>
      </c>
      <c r="B43" s="315">
        <f>+'Actual summary'!B22</f>
        <v>0</v>
      </c>
      <c r="C43" s="315">
        <f>+'Actual summary'!C22</f>
        <v>0</v>
      </c>
      <c r="D43" s="315">
        <f>+'Actual summary'!D22</f>
        <v>0</v>
      </c>
      <c r="E43" s="315">
        <f>+'Actual summary'!E22</f>
        <v>0</v>
      </c>
      <c r="F43" s="315">
        <f>+'Actual summary'!F22</f>
        <v>0</v>
      </c>
      <c r="G43" s="315">
        <f>+'Actual summary'!G22</f>
        <v>0</v>
      </c>
      <c r="H43" s="315">
        <f>+'Actual summary'!H22</f>
        <v>0</v>
      </c>
      <c r="I43" s="315">
        <f>+'Actual summary'!I22</f>
        <v>0</v>
      </c>
      <c r="J43" s="315">
        <f>+'Actual summary'!J22</f>
        <v>0</v>
      </c>
      <c r="K43" s="315">
        <f>+'Actual summary'!K22</f>
        <v>0</v>
      </c>
      <c r="L43" s="315">
        <f>+'Actual summary'!L22</f>
        <v>0</v>
      </c>
      <c r="M43" s="315">
        <f>+'Actual summary'!M22</f>
        <v>0</v>
      </c>
      <c r="N43" s="315">
        <f>+'Actual summary'!N22</f>
        <v>0</v>
      </c>
      <c r="O43" s="315">
        <f>+'Actual summary'!O22</f>
        <v>0</v>
      </c>
      <c r="P43" s="315">
        <f>+'Actual summary'!P22</f>
        <v>0</v>
      </c>
      <c r="Q43" s="315">
        <f>+'Actual summary'!Q24</f>
        <v>0</v>
      </c>
      <c r="R43" s="315">
        <f>+'Actual summary'!R24</f>
        <v>0</v>
      </c>
    </row>
    <row r="44" spans="1:18" ht="26.4" x14ac:dyDescent="0.25">
      <c r="A44" s="386" t="s">
        <v>301</v>
      </c>
      <c r="B44" s="315">
        <f>-B42+B43</f>
        <v>0</v>
      </c>
      <c r="C44" s="315">
        <f t="shared" ref="C44:Q44" si="6">+C42-C43</f>
        <v>0</v>
      </c>
      <c r="D44" s="315">
        <f t="shared" si="6"/>
        <v>0</v>
      </c>
      <c r="E44" s="315">
        <f t="shared" si="6"/>
        <v>0</v>
      </c>
      <c r="F44" s="315">
        <f t="shared" si="6"/>
        <v>0</v>
      </c>
      <c r="G44" s="315">
        <f t="shared" si="6"/>
        <v>0</v>
      </c>
      <c r="H44" s="315">
        <f t="shared" si="6"/>
        <v>0</v>
      </c>
      <c r="I44" s="315">
        <f t="shared" si="6"/>
        <v>0</v>
      </c>
      <c r="J44" s="315">
        <f t="shared" si="6"/>
        <v>0</v>
      </c>
      <c r="K44" s="315">
        <f t="shared" si="6"/>
        <v>0</v>
      </c>
      <c r="L44" s="315">
        <f t="shared" si="6"/>
        <v>0</v>
      </c>
      <c r="M44" s="315">
        <f t="shared" si="6"/>
        <v>0</v>
      </c>
      <c r="N44" s="315">
        <f t="shared" si="6"/>
        <v>0</v>
      </c>
      <c r="O44" s="315">
        <f t="shared" si="6"/>
        <v>0</v>
      </c>
      <c r="P44" s="315">
        <f t="shared" si="6"/>
        <v>0</v>
      </c>
      <c r="Q44" s="315">
        <f t="shared" si="6"/>
        <v>0</v>
      </c>
      <c r="R44" s="315">
        <f>+R42+R43</f>
        <v>0</v>
      </c>
    </row>
    <row r="45" spans="1:18" x14ac:dyDescent="0.25">
      <c r="A45" s="5"/>
      <c r="B45" s="315"/>
      <c r="C45" s="325"/>
      <c r="D45" s="325"/>
      <c r="E45" s="325"/>
      <c r="F45" s="325"/>
      <c r="G45" s="325"/>
      <c r="H45" s="325"/>
      <c r="I45" s="325"/>
      <c r="J45" s="325"/>
      <c r="K45" s="325"/>
      <c r="L45" s="325"/>
      <c r="M45" s="325"/>
      <c r="N45" s="325"/>
      <c r="O45" s="325"/>
      <c r="P45" s="325"/>
      <c r="Q45" s="379"/>
      <c r="R45" s="379"/>
    </row>
    <row r="46" spans="1:18"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8" ht="19.5" customHeight="1" x14ac:dyDescent="0.25">
      <c r="A47" s="387" t="s">
        <v>307</v>
      </c>
      <c r="B47" s="326"/>
      <c r="C47" s="380" t="s">
        <v>311</v>
      </c>
      <c r="D47" s="327"/>
      <c r="E47" s="328">
        <f>+B39</f>
        <v>0</v>
      </c>
      <c r="F47" s="322"/>
      <c r="G47" s="380" t="s">
        <v>311</v>
      </c>
      <c r="H47" s="327"/>
      <c r="I47" s="328"/>
      <c r="J47" s="322"/>
      <c r="K47" s="380" t="s">
        <v>311</v>
      </c>
      <c r="L47" s="329"/>
      <c r="M47" s="374">
        <f>+B43</f>
        <v>0</v>
      </c>
      <c r="N47" s="322"/>
      <c r="O47" s="322"/>
      <c r="P47" s="322"/>
      <c r="Q47" s="321"/>
      <c r="R47" s="321"/>
    </row>
    <row r="48" spans="1:18" ht="19.5" customHeight="1" x14ac:dyDescent="0.3">
      <c r="A48" s="387" t="s">
        <v>308</v>
      </c>
      <c r="B48" s="326"/>
      <c r="C48" s="381" t="s">
        <v>309</v>
      </c>
      <c r="D48" s="322"/>
      <c r="E48" s="331">
        <f>Q39</f>
        <v>0</v>
      </c>
      <c r="F48" s="330" t="s">
        <v>21</v>
      </c>
      <c r="G48" s="381" t="s">
        <v>309</v>
      </c>
      <c r="H48" s="322"/>
      <c r="I48" s="331"/>
      <c r="J48" s="330" t="s">
        <v>20</v>
      </c>
      <c r="K48" s="381" t="s">
        <v>309</v>
      </c>
      <c r="L48" s="321"/>
      <c r="M48" s="375">
        <f>+Q43</f>
        <v>0</v>
      </c>
      <c r="N48" s="322"/>
      <c r="O48" s="322"/>
      <c r="P48" s="322"/>
      <c r="Q48" s="321"/>
      <c r="R48" s="321"/>
    </row>
    <row r="49" spans="1:18" ht="19.5" customHeight="1" x14ac:dyDescent="0.25">
      <c r="A49" s="5"/>
      <c r="B49" s="321"/>
      <c r="C49" s="382" t="s">
        <v>310</v>
      </c>
      <c r="D49" s="332"/>
      <c r="E49" s="331">
        <f>+E47-E48</f>
        <v>0</v>
      </c>
      <c r="F49" s="322"/>
      <c r="G49" s="382" t="s">
        <v>310</v>
      </c>
      <c r="H49" s="332"/>
      <c r="I49" s="331"/>
      <c r="J49" s="322"/>
      <c r="K49" s="382" t="s">
        <v>310</v>
      </c>
      <c r="L49" s="333"/>
      <c r="M49" s="331">
        <f>+M47-M48</f>
        <v>0</v>
      </c>
      <c r="N49" s="322"/>
      <c r="O49" s="322"/>
      <c r="P49" s="322"/>
      <c r="Q49" s="321"/>
      <c r="R49" s="321"/>
    </row>
    <row r="50" spans="1:18" x14ac:dyDescent="0.25">
      <c r="A50" s="5"/>
      <c r="B50" s="5"/>
      <c r="C50" s="3"/>
      <c r="D50" s="3"/>
      <c r="E50" s="3"/>
      <c r="F50" s="3"/>
      <c r="G50" s="3"/>
      <c r="H50" s="3"/>
      <c r="I50" s="3"/>
      <c r="J50" s="3"/>
      <c r="K50" s="3"/>
      <c r="L50" s="3"/>
      <c r="M50" s="3"/>
      <c r="N50" s="3"/>
      <c r="O50" s="3"/>
      <c r="P50" s="3"/>
      <c r="Q50" s="5"/>
      <c r="R50" s="5"/>
    </row>
    <row r="51" spans="1:18" x14ac:dyDescent="0.25">
      <c r="B51" s="5"/>
    </row>
    <row r="52" spans="1:18" x14ac:dyDescent="0.25">
      <c r="B52" s="5"/>
    </row>
  </sheetData>
  <sheetProtection selectLockedCells="1"/>
  <mergeCells count="1">
    <mergeCell ref="B1:P1"/>
  </mergeCells>
  <phoneticPr fontId="3" type="noConversion"/>
  <printOptions gridLines="1"/>
  <pageMargins left="0.27" right="0.25" top="0.51" bottom="0.49" header="0.17"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2"/>
  <sheetViews>
    <sheetView zoomScale="75" zoomScaleNormal="75" workbookViewId="0">
      <pane xSplit="1" ySplit="4" topLeftCell="B7" activePane="bottomRight" state="frozen"/>
      <selection activeCell="B4" sqref="B4"/>
      <selection pane="topRight" activeCell="B4" sqref="B4"/>
      <selection pane="bottomLeft" activeCell="B4" sqref="B4"/>
      <selection pane="bottomRight" activeCell="B7" sqref="B7"/>
    </sheetView>
  </sheetViews>
  <sheetFormatPr defaultRowHeight="13.2" x14ac:dyDescent="0.25"/>
  <cols>
    <col min="1" max="1" width="14.6640625" style="2" customWidth="1"/>
    <col min="2" max="6" width="13" customWidth="1"/>
    <col min="7" max="7" width="13.44140625" customWidth="1"/>
    <col min="8" max="8" width="12.6640625" customWidth="1"/>
    <col min="9" max="9" width="13.44140625" customWidth="1"/>
    <col min="10" max="10" width="13.109375" customWidth="1"/>
    <col min="11" max="11" width="12.109375" customWidth="1"/>
    <col min="12" max="12" width="11.5546875" customWidth="1"/>
    <col min="13" max="13" width="17.6640625" customWidth="1"/>
    <col min="14" max="15" width="13.109375" customWidth="1"/>
    <col min="16" max="16" width="14.5546875" customWidth="1"/>
    <col min="17" max="17" width="11.6640625" style="2" customWidth="1"/>
    <col min="18" max="18" width="12.109375" style="2" customWidth="1"/>
  </cols>
  <sheetData>
    <row r="1" spans="1:19" ht="30" x14ac:dyDescent="0.5">
      <c r="B1" s="519" t="s">
        <v>299</v>
      </c>
      <c r="C1" s="519"/>
      <c r="D1" s="519"/>
      <c r="E1" s="519"/>
      <c r="F1" s="519"/>
      <c r="G1" s="519"/>
      <c r="H1" s="519"/>
      <c r="I1" s="519"/>
      <c r="J1" s="519"/>
      <c r="K1" s="519"/>
      <c r="L1" s="519"/>
      <c r="M1" s="519"/>
      <c r="N1" s="519"/>
      <c r="O1" s="519"/>
      <c r="P1" s="519"/>
    </row>
    <row r="2" spans="1:19" s="14" customFormat="1" ht="17.399999999999999" x14ac:dyDescent="0.3">
      <c r="A2" s="12" t="s">
        <v>1</v>
      </c>
      <c r="B2" s="12" t="s">
        <v>5</v>
      </c>
      <c r="C2" s="12" t="s">
        <v>3</v>
      </c>
      <c r="D2" s="12">
        <f>'Monthly Spending Plan summary'!F2</f>
        <v>2024</v>
      </c>
      <c r="E2" s="371"/>
      <c r="R2" s="372" t="s">
        <v>304</v>
      </c>
    </row>
    <row r="3" spans="1:19" s="5" customFormat="1" x14ac:dyDescent="0.25">
      <c r="Q3" s="372" t="s">
        <v>302</v>
      </c>
      <c r="R3" s="372" t="s">
        <v>306</v>
      </c>
    </row>
    <row r="4" spans="1:19" s="5" customFormat="1" x14ac:dyDescent="0.25">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6.4" x14ac:dyDescent="0.25">
      <c r="A5" s="386" t="s">
        <v>300</v>
      </c>
      <c r="B5" s="315">
        <f>+'Monthly Spending Plan summary'!B7</f>
        <v>0</v>
      </c>
      <c r="C5" s="315">
        <f>+'Monthly Spending Plan summary'!C7</f>
        <v>0</v>
      </c>
      <c r="D5" s="315">
        <f>+'Monthly Spending Plan summary'!D7</f>
        <v>0</v>
      </c>
      <c r="E5" s="315">
        <f>+'Monthly Spending Plan summary'!E7</f>
        <v>0</v>
      </c>
      <c r="F5" s="315">
        <f>+'Monthly Spending Plan summary'!F7</f>
        <v>0</v>
      </c>
      <c r="G5" s="315">
        <f>+'Monthly Spending Plan summary'!G7</f>
        <v>0</v>
      </c>
      <c r="H5" s="315">
        <f>+'Monthly Spending Plan summary'!H7</f>
        <v>0</v>
      </c>
      <c r="I5" s="315">
        <f>+'Monthly Spending Plan summary'!I7</f>
        <v>0</v>
      </c>
      <c r="J5" s="315">
        <f>+'Monthly Spending Plan summary'!J7</f>
        <v>0</v>
      </c>
      <c r="K5" s="315">
        <f>+'Monthly Spending Plan summary'!K7</f>
        <v>0</v>
      </c>
      <c r="L5" s="315">
        <f>+'Monthly Spending Plan summary'!L7</f>
        <v>0</v>
      </c>
      <c r="M5" s="315">
        <f>+'Monthly Spending Plan summary'!M7</f>
        <v>0</v>
      </c>
      <c r="N5" s="315">
        <f>+'Monthly Spending Plan summary'!N7</f>
        <v>0</v>
      </c>
      <c r="O5" s="315">
        <f>+'Monthly Spending Plan summary'!O7</f>
        <v>0</v>
      </c>
      <c r="P5" s="315">
        <f>+'Monthly Spending Plan summary'!P7</f>
        <v>0</v>
      </c>
      <c r="Q5" s="315">
        <f>+'Monthly Spending Plan summary'!Q7</f>
        <v>0</v>
      </c>
      <c r="R5" s="315">
        <f>+'Monthly Spending Plan summary'!R7</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19.5" customHeight="1" x14ac:dyDescent="0.25">
      <c r="A7" s="5">
        <v>1</v>
      </c>
      <c r="B7" s="319"/>
      <c r="C7" s="319"/>
      <c r="D7" s="319"/>
      <c r="E7" s="319"/>
      <c r="F7" s="319"/>
      <c r="G7" s="319"/>
      <c r="H7" s="319"/>
      <c r="I7" s="319"/>
      <c r="J7" s="319"/>
      <c r="K7" s="319"/>
      <c r="L7" s="319"/>
      <c r="M7" s="319"/>
      <c r="N7" s="319"/>
      <c r="O7" s="319"/>
      <c r="P7" s="319"/>
      <c r="Q7" s="376">
        <f t="shared" ref="Q7:Q39" si="0">SUM(C7:P7)</f>
        <v>0</v>
      </c>
      <c r="R7" s="376">
        <f>+B7-Q7</f>
        <v>0</v>
      </c>
      <c r="S7" s="3"/>
    </row>
    <row r="8" spans="1:19" ht="19.5" customHeight="1" x14ac:dyDescent="0.25">
      <c r="A8" s="5">
        <v>2</v>
      </c>
      <c r="B8" s="319"/>
      <c r="C8" s="319"/>
      <c r="D8" s="319"/>
      <c r="E8" s="319"/>
      <c r="F8" s="319"/>
      <c r="G8" s="319"/>
      <c r="H8" s="319"/>
      <c r="I8" s="319"/>
      <c r="J8" s="319"/>
      <c r="K8" s="319"/>
      <c r="L8" s="319"/>
      <c r="M8" s="319"/>
      <c r="N8" s="319"/>
      <c r="O8" s="319"/>
      <c r="P8" s="319"/>
      <c r="Q8" s="376">
        <f t="shared" si="0"/>
        <v>0</v>
      </c>
      <c r="R8" s="376">
        <f t="shared" ref="R8:R38" si="1">+B8-Q8</f>
        <v>0</v>
      </c>
      <c r="S8" s="3"/>
    </row>
    <row r="9" spans="1:19" ht="19.5" customHeight="1" x14ac:dyDescent="0.25">
      <c r="A9" s="5">
        <v>3</v>
      </c>
      <c r="B9" s="319"/>
      <c r="C9" s="319"/>
      <c r="D9" s="319"/>
      <c r="E9" s="319"/>
      <c r="F9" s="319"/>
      <c r="G9" s="319"/>
      <c r="H9" s="319"/>
      <c r="I9" s="319"/>
      <c r="J9" s="319"/>
      <c r="K9" s="319"/>
      <c r="L9" s="319"/>
      <c r="M9" s="319"/>
      <c r="N9" s="319"/>
      <c r="O9" s="319"/>
      <c r="P9" s="319"/>
      <c r="Q9" s="376">
        <f t="shared" si="0"/>
        <v>0</v>
      </c>
      <c r="R9" s="376">
        <f t="shared" si="1"/>
        <v>0</v>
      </c>
      <c r="S9" s="3"/>
    </row>
    <row r="10" spans="1:19" ht="19.5" customHeight="1" x14ac:dyDescent="0.25">
      <c r="A10" s="5">
        <v>4</v>
      </c>
      <c r="B10" s="319"/>
      <c r="C10" s="319"/>
      <c r="D10" s="319"/>
      <c r="E10" s="319"/>
      <c r="F10" s="319"/>
      <c r="G10" s="319"/>
      <c r="H10" s="319"/>
      <c r="I10" s="319"/>
      <c r="J10" s="319"/>
      <c r="K10" s="319"/>
      <c r="L10" s="319"/>
      <c r="M10" s="319"/>
      <c r="N10" s="319"/>
      <c r="O10" s="319"/>
      <c r="P10" s="319"/>
      <c r="Q10" s="376">
        <f t="shared" si="0"/>
        <v>0</v>
      </c>
      <c r="R10" s="376">
        <f t="shared" si="1"/>
        <v>0</v>
      </c>
      <c r="S10" s="3"/>
    </row>
    <row r="11" spans="1:19" ht="19.5" customHeight="1" x14ac:dyDescent="0.25">
      <c r="A11" s="5">
        <v>5</v>
      </c>
      <c r="B11" s="319"/>
      <c r="C11" s="319"/>
      <c r="D11" s="319"/>
      <c r="E11" s="319"/>
      <c r="F11" s="319"/>
      <c r="G11" s="319"/>
      <c r="H11" s="319"/>
      <c r="I11" s="319"/>
      <c r="J11" s="319"/>
      <c r="K11" s="319"/>
      <c r="L11" s="319"/>
      <c r="M11" s="319"/>
      <c r="N11" s="319"/>
      <c r="O11" s="319"/>
      <c r="P11" s="319"/>
      <c r="Q11" s="376">
        <f t="shared" si="0"/>
        <v>0</v>
      </c>
      <c r="R11" s="376">
        <f t="shared" si="1"/>
        <v>0</v>
      </c>
      <c r="S11" s="3"/>
    </row>
    <row r="12" spans="1:19" ht="19.5" customHeight="1" x14ac:dyDescent="0.25">
      <c r="A12" s="5">
        <v>6</v>
      </c>
      <c r="B12" s="319"/>
      <c r="C12" s="319"/>
      <c r="D12" s="319"/>
      <c r="E12" s="319"/>
      <c r="F12" s="319"/>
      <c r="G12" s="319"/>
      <c r="H12" s="319"/>
      <c r="I12" s="319"/>
      <c r="J12" s="319"/>
      <c r="K12" s="319"/>
      <c r="L12" s="319"/>
      <c r="M12" s="319"/>
      <c r="N12" s="319"/>
      <c r="O12" s="319"/>
      <c r="P12" s="319"/>
      <c r="Q12" s="376">
        <f t="shared" si="0"/>
        <v>0</v>
      </c>
      <c r="R12" s="376">
        <f t="shared" si="1"/>
        <v>0</v>
      </c>
      <c r="S12" s="3"/>
    </row>
    <row r="13" spans="1:19" ht="19.5" customHeight="1" x14ac:dyDescent="0.25">
      <c r="A13" s="5">
        <v>7</v>
      </c>
      <c r="B13" s="319"/>
      <c r="C13" s="319"/>
      <c r="D13" s="319"/>
      <c r="E13" s="319"/>
      <c r="F13" s="319"/>
      <c r="G13" s="319"/>
      <c r="H13" s="319"/>
      <c r="I13" s="319"/>
      <c r="J13" s="319"/>
      <c r="K13" s="319"/>
      <c r="L13" s="319"/>
      <c r="M13" s="319"/>
      <c r="N13" s="319"/>
      <c r="O13" s="319"/>
      <c r="P13" s="319"/>
      <c r="Q13" s="376">
        <f t="shared" si="0"/>
        <v>0</v>
      </c>
      <c r="R13" s="376">
        <f t="shared" si="1"/>
        <v>0</v>
      </c>
      <c r="S13" s="3"/>
    </row>
    <row r="14" spans="1:19" ht="19.5" customHeight="1" x14ac:dyDescent="0.25">
      <c r="A14" s="5">
        <v>8</v>
      </c>
      <c r="B14" s="319"/>
      <c r="C14" s="319"/>
      <c r="D14" s="319"/>
      <c r="E14" s="319"/>
      <c r="F14" s="319"/>
      <c r="G14" s="319"/>
      <c r="H14" s="319"/>
      <c r="I14" s="319"/>
      <c r="J14" s="319"/>
      <c r="K14" s="319"/>
      <c r="L14" s="319"/>
      <c r="M14" s="319"/>
      <c r="N14" s="319"/>
      <c r="O14" s="319"/>
      <c r="P14" s="319"/>
      <c r="Q14" s="376">
        <f t="shared" si="0"/>
        <v>0</v>
      </c>
      <c r="R14" s="376">
        <f t="shared" si="1"/>
        <v>0</v>
      </c>
      <c r="S14" s="3"/>
    </row>
    <row r="15" spans="1:19" ht="19.5" customHeight="1" x14ac:dyDescent="0.25">
      <c r="A15" s="5">
        <v>9</v>
      </c>
      <c r="B15" s="319"/>
      <c r="C15" s="319"/>
      <c r="D15" s="319"/>
      <c r="E15" s="319"/>
      <c r="F15" s="319"/>
      <c r="G15" s="319"/>
      <c r="H15" s="319"/>
      <c r="I15" s="319"/>
      <c r="J15" s="319"/>
      <c r="K15" s="319"/>
      <c r="L15" s="319"/>
      <c r="M15" s="319"/>
      <c r="N15" s="319"/>
      <c r="O15" s="319"/>
      <c r="P15" s="319"/>
      <c r="Q15" s="376">
        <f t="shared" si="0"/>
        <v>0</v>
      </c>
      <c r="R15" s="376">
        <f t="shared" si="1"/>
        <v>0</v>
      </c>
      <c r="S15" s="3"/>
    </row>
    <row r="16" spans="1:19" ht="19.5" customHeight="1" x14ac:dyDescent="0.25">
      <c r="A16" s="5">
        <v>10</v>
      </c>
      <c r="B16" s="319"/>
      <c r="C16" s="319"/>
      <c r="D16" s="319"/>
      <c r="E16" s="319"/>
      <c r="F16" s="319"/>
      <c r="G16" s="319"/>
      <c r="H16" s="319"/>
      <c r="I16" s="319"/>
      <c r="J16" s="319"/>
      <c r="K16" s="319"/>
      <c r="L16" s="319"/>
      <c r="M16" s="319"/>
      <c r="N16" s="319"/>
      <c r="O16" s="319"/>
      <c r="P16" s="319"/>
      <c r="Q16" s="376">
        <f t="shared" si="0"/>
        <v>0</v>
      </c>
      <c r="R16" s="376">
        <f t="shared" si="1"/>
        <v>0</v>
      </c>
      <c r="S16" s="3"/>
    </row>
    <row r="17" spans="1:20" ht="19.5" customHeight="1" x14ac:dyDescent="0.25">
      <c r="A17" s="5">
        <v>11</v>
      </c>
      <c r="B17" s="319"/>
      <c r="C17" s="319"/>
      <c r="D17" s="319"/>
      <c r="E17" s="319"/>
      <c r="F17" s="319"/>
      <c r="G17" s="319"/>
      <c r="H17" s="319"/>
      <c r="I17" s="319"/>
      <c r="J17" s="319"/>
      <c r="K17" s="319"/>
      <c r="L17" s="319"/>
      <c r="M17" s="319"/>
      <c r="N17" s="319"/>
      <c r="O17" s="319"/>
      <c r="P17" s="319"/>
      <c r="Q17" s="376">
        <f t="shared" si="0"/>
        <v>0</v>
      </c>
      <c r="R17" s="376">
        <f t="shared" si="1"/>
        <v>0</v>
      </c>
      <c r="S17" s="3"/>
    </row>
    <row r="18" spans="1:20" ht="19.5" customHeight="1" x14ac:dyDescent="0.25">
      <c r="A18" s="5">
        <v>12</v>
      </c>
      <c r="B18" s="319"/>
      <c r="C18" s="319"/>
      <c r="D18" s="319"/>
      <c r="E18" s="319"/>
      <c r="F18" s="319"/>
      <c r="G18" s="319"/>
      <c r="H18" s="319"/>
      <c r="I18" s="319"/>
      <c r="J18" s="319"/>
      <c r="K18" s="319"/>
      <c r="L18" s="319"/>
      <c r="M18" s="319"/>
      <c r="N18" s="319"/>
      <c r="O18" s="319"/>
      <c r="P18" s="319"/>
      <c r="Q18" s="376">
        <f t="shared" si="0"/>
        <v>0</v>
      </c>
      <c r="R18" s="376">
        <f t="shared" si="1"/>
        <v>0</v>
      </c>
      <c r="S18" s="3"/>
    </row>
    <row r="19" spans="1:20" ht="19.5" customHeight="1" x14ac:dyDescent="0.25">
      <c r="A19" s="5">
        <v>13</v>
      </c>
      <c r="B19" s="319"/>
      <c r="C19" s="319"/>
      <c r="D19" s="319"/>
      <c r="E19" s="319"/>
      <c r="F19" s="319"/>
      <c r="G19" s="319"/>
      <c r="H19" s="319"/>
      <c r="I19" s="319"/>
      <c r="J19" s="319"/>
      <c r="K19" s="319"/>
      <c r="L19" s="319"/>
      <c r="M19" s="319"/>
      <c r="N19" s="319"/>
      <c r="O19" s="319"/>
      <c r="P19" s="319"/>
      <c r="Q19" s="376">
        <f t="shared" si="0"/>
        <v>0</v>
      </c>
      <c r="R19" s="376">
        <f t="shared" si="1"/>
        <v>0</v>
      </c>
      <c r="S19" s="3"/>
    </row>
    <row r="20" spans="1:20" ht="19.5" customHeight="1" x14ac:dyDescent="0.25">
      <c r="A20" s="5">
        <v>14</v>
      </c>
      <c r="B20" s="319"/>
      <c r="C20" s="319"/>
      <c r="D20" s="319"/>
      <c r="E20" s="319"/>
      <c r="F20" s="319"/>
      <c r="G20" s="319"/>
      <c r="H20" s="319"/>
      <c r="I20" s="319"/>
      <c r="J20" s="319"/>
      <c r="K20" s="319"/>
      <c r="L20" s="319"/>
      <c r="M20" s="319"/>
      <c r="N20" s="319"/>
      <c r="O20" s="319"/>
      <c r="P20" s="319"/>
      <c r="Q20" s="376">
        <f t="shared" si="0"/>
        <v>0</v>
      </c>
      <c r="R20" s="376">
        <f t="shared" si="1"/>
        <v>0</v>
      </c>
      <c r="S20" s="3"/>
    </row>
    <row r="21" spans="1:20" ht="19.5" customHeight="1" x14ac:dyDescent="0.25">
      <c r="A21" s="249">
        <v>15</v>
      </c>
      <c r="B21" s="319"/>
      <c r="C21" s="319"/>
      <c r="D21" s="319"/>
      <c r="E21" s="319"/>
      <c r="F21" s="319"/>
      <c r="G21" s="319"/>
      <c r="H21" s="319"/>
      <c r="I21" s="319"/>
      <c r="J21" s="319"/>
      <c r="K21" s="319"/>
      <c r="L21" s="319"/>
      <c r="M21" s="319"/>
      <c r="N21" s="319"/>
      <c r="O21" s="319"/>
      <c r="P21" s="319"/>
      <c r="Q21" s="376">
        <f t="shared" si="0"/>
        <v>0</v>
      </c>
      <c r="R21" s="376">
        <f t="shared" si="1"/>
        <v>0</v>
      </c>
      <c r="S21" s="3"/>
    </row>
    <row r="22" spans="1:20" s="4" customFormat="1" ht="26.4" x14ac:dyDescent="0.25">
      <c r="A22" s="373" t="s">
        <v>315</v>
      </c>
      <c r="B22" s="320">
        <f t="shared" ref="B22:P22" si="2">SUM(B7:B21)</f>
        <v>0</v>
      </c>
      <c r="C22" s="320">
        <f t="shared" si="2"/>
        <v>0</v>
      </c>
      <c r="D22" s="320">
        <f t="shared" si="2"/>
        <v>0</v>
      </c>
      <c r="E22" s="320">
        <f t="shared" si="2"/>
        <v>0</v>
      </c>
      <c r="F22" s="320">
        <f t="shared" si="2"/>
        <v>0</v>
      </c>
      <c r="G22" s="320">
        <f t="shared" si="2"/>
        <v>0</v>
      </c>
      <c r="H22" s="320">
        <f t="shared" si="2"/>
        <v>0</v>
      </c>
      <c r="I22" s="320">
        <f t="shared" si="2"/>
        <v>0</v>
      </c>
      <c r="J22" s="320">
        <f t="shared" si="2"/>
        <v>0</v>
      </c>
      <c r="K22" s="320">
        <f t="shared" si="2"/>
        <v>0</v>
      </c>
      <c r="L22" s="320">
        <f t="shared" si="2"/>
        <v>0</v>
      </c>
      <c r="M22" s="320">
        <f t="shared" si="2"/>
        <v>0</v>
      </c>
      <c r="N22" s="320">
        <f t="shared" si="2"/>
        <v>0</v>
      </c>
      <c r="O22" s="320">
        <f t="shared" si="2"/>
        <v>0</v>
      </c>
      <c r="P22" s="320">
        <f t="shared" si="2"/>
        <v>0</v>
      </c>
      <c r="Q22" s="335">
        <f t="shared" si="0"/>
        <v>0</v>
      </c>
      <c r="R22" s="377">
        <f t="shared" si="1"/>
        <v>0</v>
      </c>
      <c r="S22" s="13"/>
      <c r="T22"/>
    </row>
    <row r="23" spans="1:20" ht="19.5" customHeight="1" x14ac:dyDescent="0.25">
      <c r="A23" s="5">
        <v>16</v>
      </c>
      <c r="B23" s="319"/>
      <c r="C23" s="319"/>
      <c r="D23" s="319"/>
      <c r="E23" s="319"/>
      <c r="F23" s="319"/>
      <c r="G23" s="319"/>
      <c r="H23" s="319"/>
      <c r="I23" s="319"/>
      <c r="J23" s="319"/>
      <c r="K23" s="319"/>
      <c r="L23" s="319"/>
      <c r="M23" s="319"/>
      <c r="N23" s="319"/>
      <c r="O23" s="319"/>
      <c r="P23" s="319"/>
      <c r="Q23" s="376">
        <f t="shared" si="0"/>
        <v>0</v>
      </c>
      <c r="R23" s="376">
        <f t="shared" si="1"/>
        <v>0</v>
      </c>
      <c r="S23" s="3"/>
    </row>
    <row r="24" spans="1:20" ht="19.5" customHeight="1" x14ac:dyDescent="0.25">
      <c r="A24" s="5">
        <v>17</v>
      </c>
      <c r="B24" s="319"/>
      <c r="C24" s="319"/>
      <c r="D24" s="319"/>
      <c r="E24" s="319"/>
      <c r="F24" s="319"/>
      <c r="G24" s="319"/>
      <c r="H24" s="319"/>
      <c r="I24" s="319"/>
      <c r="J24" s="319"/>
      <c r="K24" s="319"/>
      <c r="L24" s="319"/>
      <c r="M24" s="319"/>
      <c r="N24" s="319"/>
      <c r="O24" s="319"/>
      <c r="P24" s="319"/>
      <c r="Q24" s="376">
        <f t="shared" si="0"/>
        <v>0</v>
      </c>
      <c r="R24" s="376">
        <f t="shared" si="1"/>
        <v>0</v>
      </c>
      <c r="S24" s="3"/>
    </row>
    <row r="25" spans="1:20" ht="19.5" customHeight="1" x14ac:dyDescent="0.25">
      <c r="A25" s="5">
        <v>18</v>
      </c>
      <c r="B25" s="319"/>
      <c r="C25" s="319"/>
      <c r="D25" s="319"/>
      <c r="E25" s="319"/>
      <c r="F25" s="319"/>
      <c r="G25" s="319"/>
      <c r="H25" s="319"/>
      <c r="I25" s="319"/>
      <c r="J25" s="319"/>
      <c r="K25" s="319"/>
      <c r="L25" s="319"/>
      <c r="M25" s="319"/>
      <c r="N25" s="319"/>
      <c r="O25" s="319"/>
      <c r="P25" s="319"/>
      <c r="Q25" s="376">
        <f t="shared" si="0"/>
        <v>0</v>
      </c>
      <c r="R25" s="376">
        <f t="shared" si="1"/>
        <v>0</v>
      </c>
      <c r="S25" s="3"/>
    </row>
    <row r="26" spans="1:20" ht="19.5" customHeight="1" x14ac:dyDescent="0.25">
      <c r="A26" s="5">
        <v>19</v>
      </c>
      <c r="B26" s="319"/>
      <c r="C26" s="319"/>
      <c r="D26" s="319"/>
      <c r="E26" s="319"/>
      <c r="F26" s="319"/>
      <c r="G26" s="319"/>
      <c r="H26" s="319"/>
      <c r="I26" s="319"/>
      <c r="J26" s="319"/>
      <c r="K26" s="319"/>
      <c r="L26" s="319"/>
      <c r="M26" s="319"/>
      <c r="N26" s="319"/>
      <c r="O26" s="319"/>
      <c r="P26" s="319"/>
      <c r="Q26" s="376">
        <f t="shared" si="0"/>
        <v>0</v>
      </c>
      <c r="R26" s="376">
        <f t="shared" si="1"/>
        <v>0</v>
      </c>
      <c r="S26" s="3"/>
    </row>
    <row r="27" spans="1:20" ht="19.5" customHeight="1" x14ac:dyDescent="0.25">
      <c r="A27" s="5">
        <v>20</v>
      </c>
      <c r="B27" s="319"/>
      <c r="C27" s="319"/>
      <c r="D27" s="319"/>
      <c r="E27" s="319"/>
      <c r="F27" s="319"/>
      <c r="G27" s="319"/>
      <c r="H27" s="319"/>
      <c r="I27" s="319"/>
      <c r="J27" s="319"/>
      <c r="K27" s="319"/>
      <c r="L27" s="319"/>
      <c r="M27" s="319"/>
      <c r="N27" s="319"/>
      <c r="O27" s="319"/>
      <c r="P27" s="319"/>
      <c r="Q27" s="376">
        <f t="shared" si="0"/>
        <v>0</v>
      </c>
      <c r="R27" s="376">
        <f t="shared" si="1"/>
        <v>0</v>
      </c>
      <c r="S27" s="3"/>
    </row>
    <row r="28" spans="1:20" ht="19.5" customHeight="1" x14ac:dyDescent="0.25">
      <c r="A28" s="5">
        <v>21</v>
      </c>
      <c r="B28" s="319"/>
      <c r="C28" s="319"/>
      <c r="D28" s="319"/>
      <c r="E28" s="319"/>
      <c r="F28" s="319"/>
      <c r="G28" s="319"/>
      <c r="H28" s="319"/>
      <c r="I28" s="319"/>
      <c r="J28" s="319"/>
      <c r="K28" s="319"/>
      <c r="L28" s="319"/>
      <c r="M28" s="319"/>
      <c r="N28" s="319"/>
      <c r="O28" s="319"/>
      <c r="P28" s="319"/>
      <c r="Q28" s="376">
        <f t="shared" si="0"/>
        <v>0</v>
      </c>
      <c r="R28" s="376">
        <f t="shared" si="1"/>
        <v>0</v>
      </c>
      <c r="S28" s="3"/>
    </row>
    <row r="29" spans="1:20" ht="19.5" customHeight="1" x14ac:dyDescent="0.25">
      <c r="A29" s="5">
        <v>22</v>
      </c>
      <c r="B29" s="319"/>
      <c r="C29" s="319"/>
      <c r="D29" s="319"/>
      <c r="E29" s="319"/>
      <c r="F29" s="319"/>
      <c r="G29" s="319"/>
      <c r="H29" s="319"/>
      <c r="I29" s="319"/>
      <c r="J29" s="319"/>
      <c r="K29" s="319"/>
      <c r="L29" s="319"/>
      <c r="M29" s="319"/>
      <c r="N29" s="319"/>
      <c r="O29" s="319"/>
      <c r="P29" s="319"/>
      <c r="Q29" s="376">
        <f t="shared" si="0"/>
        <v>0</v>
      </c>
      <c r="R29" s="376">
        <f t="shared" si="1"/>
        <v>0</v>
      </c>
      <c r="S29" s="3"/>
    </row>
    <row r="30" spans="1:20" ht="19.5" customHeight="1" x14ac:dyDescent="0.25">
      <c r="A30" s="5">
        <v>23</v>
      </c>
      <c r="B30" s="319"/>
      <c r="C30" s="319"/>
      <c r="D30" s="319"/>
      <c r="E30" s="319"/>
      <c r="F30" s="319"/>
      <c r="G30" s="319"/>
      <c r="H30" s="319"/>
      <c r="I30" s="319"/>
      <c r="J30" s="319"/>
      <c r="K30" s="319"/>
      <c r="L30" s="319"/>
      <c r="M30" s="319"/>
      <c r="N30" s="319"/>
      <c r="O30" s="319"/>
      <c r="P30" s="319"/>
      <c r="Q30" s="376">
        <f t="shared" si="0"/>
        <v>0</v>
      </c>
      <c r="R30" s="376">
        <f t="shared" si="1"/>
        <v>0</v>
      </c>
      <c r="S30" s="3"/>
    </row>
    <row r="31" spans="1:20" ht="19.5" customHeight="1" x14ac:dyDescent="0.25">
      <c r="A31" s="5">
        <v>24</v>
      </c>
      <c r="B31" s="319"/>
      <c r="C31" s="319"/>
      <c r="D31" s="319"/>
      <c r="E31" s="319"/>
      <c r="F31" s="319"/>
      <c r="G31" s="319"/>
      <c r="H31" s="319"/>
      <c r="I31" s="319"/>
      <c r="J31" s="319"/>
      <c r="K31" s="319"/>
      <c r="L31" s="319"/>
      <c r="M31" s="319"/>
      <c r="N31" s="319"/>
      <c r="O31" s="319"/>
      <c r="P31" s="319"/>
      <c r="Q31" s="376">
        <f t="shared" si="0"/>
        <v>0</v>
      </c>
      <c r="R31" s="376">
        <f t="shared" si="1"/>
        <v>0</v>
      </c>
      <c r="S31" s="3"/>
    </row>
    <row r="32" spans="1:20" ht="19.5" customHeight="1" x14ac:dyDescent="0.25">
      <c r="A32" s="5">
        <v>25</v>
      </c>
      <c r="B32" s="319"/>
      <c r="C32" s="319"/>
      <c r="D32" s="319"/>
      <c r="E32" s="319"/>
      <c r="F32" s="319"/>
      <c r="G32" s="319"/>
      <c r="H32" s="319"/>
      <c r="I32" s="319"/>
      <c r="J32" s="319"/>
      <c r="K32" s="319"/>
      <c r="L32" s="319"/>
      <c r="M32" s="319"/>
      <c r="N32" s="319"/>
      <c r="O32" s="319"/>
      <c r="P32" s="319"/>
      <c r="Q32" s="376">
        <f t="shared" si="0"/>
        <v>0</v>
      </c>
      <c r="R32" s="376">
        <f t="shared" si="1"/>
        <v>0</v>
      </c>
      <c r="S32" s="3"/>
    </row>
    <row r="33" spans="1:19" ht="19.5" customHeight="1" x14ac:dyDescent="0.25">
      <c r="A33" s="5">
        <v>26</v>
      </c>
      <c r="B33" s="319"/>
      <c r="C33" s="319"/>
      <c r="D33" s="319"/>
      <c r="E33" s="319"/>
      <c r="F33" s="319"/>
      <c r="G33" s="319"/>
      <c r="H33" s="319"/>
      <c r="I33" s="319"/>
      <c r="J33" s="319"/>
      <c r="K33" s="319"/>
      <c r="L33" s="319"/>
      <c r="M33" s="319"/>
      <c r="N33" s="319"/>
      <c r="O33" s="319"/>
      <c r="P33" s="319"/>
      <c r="Q33" s="376">
        <f t="shared" si="0"/>
        <v>0</v>
      </c>
      <c r="R33" s="376">
        <f t="shared" si="1"/>
        <v>0</v>
      </c>
      <c r="S33" s="3"/>
    </row>
    <row r="34" spans="1:19" ht="19.5" customHeight="1" x14ac:dyDescent="0.25">
      <c r="A34" s="5">
        <v>27</v>
      </c>
      <c r="B34" s="319"/>
      <c r="C34" s="319"/>
      <c r="D34" s="319"/>
      <c r="E34" s="319"/>
      <c r="F34" s="319"/>
      <c r="G34" s="319"/>
      <c r="H34" s="319"/>
      <c r="I34" s="319"/>
      <c r="J34" s="319"/>
      <c r="K34" s="319"/>
      <c r="L34" s="319"/>
      <c r="M34" s="319"/>
      <c r="N34" s="319"/>
      <c r="O34" s="319"/>
      <c r="P34" s="319"/>
      <c r="Q34" s="376">
        <f t="shared" si="0"/>
        <v>0</v>
      </c>
      <c r="R34" s="376">
        <f t="shared" si="1"/>
        <v>0</v>
      </c>
      <c r="S34" s="3"/>
    </row>
    <row r="35" spans="1:19" ht="19.5" customHeight="1" x14ac:dyDescent="0.25">
      <c r="A35" s="5">
        <v>28</v>
      </c>
      <c r="B35" s="319"/>
      <c r="C35" s="319"/>
      <c r="D35" s="319"/>
      <c r="E35" s="319"/>
      <c r="F35" s="319"/>
      <c r="G35" s="319"/>
      <c r="H35" s="319"/>
      <c r="I35" s="319"/>
      <c r="J35" s="319"/>
      <c r="K35" s="319"/>
      <c r="L35" s="319"/>
      <c r="M35" s="319"/>
      <c r="N35" s="319"/>
      <c r="O35" s="319"/>
      <c r="P35" s="319"/>
      <c r="Q35" s="376">
        <f t="shared" si="0"/>
        <v>0</v>
      </c>
      <c r="R35" s="376">
        <f t="shared" si="1"/>
        <v>0</v>
      </c>
      <c r="S35" s="3"/>
    </row>
    <row r="36" spans="1:19" ht="19.5" customHeight="1" x14ac:dyDescent="0.25">
      <c r="A36" s="5">
        <v>29</v>
      </c>
      <c r="B36" s="319"/>
      <c r="C36" s="319"/>
      <c r="D36" s="319"/>
      <c r="E36" s="319"/>
      <c r="F36" s="319"/>
      <c r="G36" s="319"/>
      <c r="H36" s="319"/>
      <c r="I36" s="319"/>
      <c r="J36" s="319"/>
      <c r="K36" s="319"/>
      <c r="L36" s="319"/>
      <c r="M36" s="319"/>
      <c r="N36" s="319"/>
      <c r="O36" s="319"/>
      <c r="P36" s="319"/>
      <c r="Q36" s="376">
        <f t="shared" si="0"/>
        <v>0</v>
      </c>
      <c r="R36" s="376">
        <f t="shared" si="1"/>
        <v>0</v>
      </c>
      <c r="S36" s="3"/>
    </row>
    <row r="37" spans="1:19" ht="19.5" customHeight="1" x14ac:dyDescent="0.25">
      <c r="A37" s="5">
        <v>30</v>
      </c>
      <c r="B37" s="319"/>
      <c r="C37" s="319"/>
      <c r="D37" s="319"/>
      <c r="E37" s="319"/>
      <c r="F37" s="319"/>
      <c r="G37" s="319"/>
      <c r="H37" s="319"/>
      <c r="I37" s="319"/>
      <c r="J37" s="319"/>
      <c r="K37" s="319"/>
      <c r="L37" s="319"/>
      <c r="M37" s="319"/>
      <c r="N37" s="319"/>
      <c r="O37" s="319"/>
      <c r="P37" s="319"/>
      <c r="Q37" s="376">
        <f t="shared" si="0"/>
        <v>0</v>
      </c>
      <c r="R37" s="376">
        <f t="shared" si="1"/>
        <v>0</v>
      </c>
      <c r="S37" s="3"/>
    </row>
    <row r="38" spans="1:19" ht="19.5" customHeight="1" x14ac:dyDescent="0.25">
      <c r="A38" s="5">
        <v>31</v>
      </c>
      <c r="B38" s="319"/>
      <c r="C38" s="319"/>
      <c r="D38" s="319"/>
      <c r="E38" s="319"/>
      <c r="F38" s="319"/>
      <c r="G38" s="319"/>
      <c r="H38" s="319"/>
      <c r="I38" s="319"/>
      <c r="J38" s="319"/>
      <c r="K38" s="319"/>
      <c r="L38" s="319"/>
      <c r="M38" s="319"/>
      <c r="N38" s="319"/>
      <c r="O38" s="319"/>
      <c r="P38" s="319"/>
      <c r="Q38" s="376">
        <f t="shared" si="0"/>
        <v>0</v>
      </c>
      <c r="R38" s="376">
        <f t="shared" si="1"/>
        <v>0</v>
      </c>
      <c r="S38" s="3"/>
    </row>
    <row r="39" spans="1:19" ht="26.4" x14ac:dyDescent="0.25">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si="0"/>
        <v>0</v>
      </c>
      <c r="R39" s="390">
        <f>+B39-Q39</f>
        <v>0</v>
      </c>
      <c r="S39" s="3"/>
    </row>
    <row r="40" spans="1:19" ht="26.4" x14ac:dyDescent="0.25">
      <c r="A40" s="386" t="s">
        <v>317</v>
      </c>
      <c r="B40" s="321">
        <f>-B5+B39</f>
        <v>0</v>
      </c>
      <c r="C40" s="321">
        <f t="shared" ref="C40:Q40" si="4">+C5-C39</f>
        <v>0</v>
      </c>
      <c r="D40" s="321">
        <f t="shared" si="4"/>
        <v>0</v>
      </c>
      <c r="E40" s="321">
        <f t="shared" si="4"/>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1">
        <f t="shared" si="4"/>
        <v>0</v>
      </c>
      <c r="R40" s="389">
        <f>+R5+R39</f>
        <v>0</v>
      </c>
      <c r="S40" s="3"/>
    </row>
    <row r="41" spans="1:19" x14ac:dyDescent="0.25">
      <c r="A41" s="14"/>
      <c r="B41" s="323"/>
      <c r="C41" s="324"/>
      <c r="D41" s="324"/>
      <c r="E41" s="324"/>
      <c r="F41" s="324"/>
      <c r="G41" s="324"/>
      <c r="H41" s="324"/>
      <c r="I41" s="324"/>
      <c r="J41" s="324"/>
      <c r="K41" s="324"/>
      <c r="L41" s="324"/>
      <c r="M41" s="324"/>
      <c r="N41" s="324"/>
      <c r="O41" s="324"/>
      <c r="P41" s="324"/>
      <c r="Q41" s="323"/>
      <c r="R41" s="323"/>
      <c r="S41" s="3"/>
    </row>
    <row r="42" spans="1:19" ht="26.4" x14ac:dyDescent="0.25">
      <c r="A42" s="386" t="s">
        <v>318</v>
      </c>
      <c r="B42" s="315">
        <f>+'Monthly Spending Plan summary'!B22</f>
        <v>0</v>
      </c>
      <c r="C42" s="315">
        <f>+'Monthly Spending Plan summary'!C22</f>
        <v>0</v>
      </c>
      <c r="D42" s="315">
        <f>+'Monthly Spending Plan summary'!D22</f>
        <v>0</v>
      </c>
      <c r="E42" s="315">
        <f>+'Monthly Spending Plan summary'!E22</f>
        <v>0</v>
      </c>
      <c r="F42" s="315">
        <f>+'Monthly Spending Plan summary'!F22</f>
        <v>0</v>
      </c>
      <c r="G42" s="315">
        <f>+'Monthly Spending Plan summary'!G22</f>
        <v>0</v>
      </c>
      <c r="H42" s="315">
        <f>+'Monthly Spending Plan summary'!H22</f>
        <v>0</v>
      </c>
      <c r="I42" s="315">
        <f>+'Monthly Spending Plan summary'!I22</f>
        <v>0</v>
      </c>
      <c r="J42" s="315">
        <f>+'Monthly Spending Plan summary'!J22</f>
        <v>0</v>
      </c>
      <c r="K42" s="315">
        <f>+'Monthly Spending Plan summary'!K22</f>
        <v>0</v>
      </c>
      <c r="L42" s="315">
        <f>+'Monthly Spending Plan summary'!L22</f>
        <v>0</v>
      </c>
      <c r="M42" s="315">
        <f>+'Monthly Spending Plan summary'!M22</f>
        <v>0</v>
      </c>
      <c r="N42" s="315">
        <f>+'Monthly Spending Plan summary'!N22</f>
        <v>0</v>
      </c>
      <c r="O42" s="315">
        <f>+'Monthly Spending Plan summary'!O22</f>
        <v>0</v>
      </c>
      <c r="P42" s="315">
        <f>+'Monthly Spending Plan summary'!P22</f>
        <v>0</v>
      </c>
      <c r="Q42" s="315">
        <f>+'Monthly Spending Plan summary'!Q22</f>
        <v>0</v>
      </c>
      <c r="R42" s="315">
        <f>+'Monthly Spending Plan summary'!R22</f>
        <v>0</v>
      </c>
      <c r="S42" s="3"/>
    </row>
    <row r="43" spans="1:19" ht="26.4" x14ac:dyDescent="0.25">
      <c r="A43" s="386" t="s">
        <v>314</v>
      </c>
      <c r="B43" s="315">
        <f>+'Actual summary'!B23</f>
        <v>0</v>
      </c>
      <c r="C43" s="315">
        <f>+'Actual summary'!C23</f>
        <v>0</v>
      </c>
      <c r="D43" s="315">
        <f>+'Actual summary'!D23</f>
        <v>0</v>
      </c>
      <c r="E43" s="315">
        <f>+'Actual summary'!E23</f>
        <v>0</v>
      </c>
      <c r="F43" s="315">
        <f>+'Actual summary'!F23</f>
        <v>0</v>
      </c>
      <c r="G43" s="315">
        <f>+'Actual summary'!G23</f>
        <v>0</v>
      </c>
      <c r="H43" s="315">
        <f>+'Actual summary'!H23</f>
        <v>0</v>
      </c>
      <c r="I43" s="315">
        <f>+'Actual summary'!I23</f>
        <v>0</v>
      </c>
      <c r="J43" s="315">
        <f>+'Actual summary'!J23</f>
        <v>0</v>
      </c>
      <c r="K43" s="315">
        <f>+'Actual summary'!K23</f>
        <v>0</v>
      </c>
      <c r="L43" s="315">
        <f>+'Actual summary'!L23</f>
        <v>0</v>
      </c>
      <c r="M43" s="315">
        <f>+'Actual summary'!M23</f>
        <v>0</v>
      </c>
      <c r="N43" s="315">
        <f>+'Actual summary'!N23</f>
        <v>0</v>
      </c>
      <c r="O43" s="315">
        <f>+'Actual summary'!O23</f>
        <v>0</v>
      </c>
      <c r="P43" s="315">
        <f>+'Actual summary'!P23</f>
        <v>0</v>
      </c>
      <c r="Q43" s="315">
        <f>+'Actual summary'!Q23</f>
        <v>0</v>
      </c>
      <c r="R43" s="315">
        <f>+'Actual summary'!R23</f>
        <v>0</v>
      </c>
      <c r="S43" s="3"/>
    </row>
    <row r="44" spans="1:19" ht="26.4" x14ac:dyDescent="0.25">
      <c r="A44" s="386" t="s">
        <v>301</v>
      </c>
      <c r="B44" s="315">
        <f>-B42+B43</f>
        <v>0</v>
      </c>
      <c r="C44" s="315">
        <f t="shared" ref="C44:Q44" si="5">+C42-C43</f>
        <v>0</v>
      </c>
      <c r="D44" s="315">
        <f t="shared" si="5"/>
        <v>0</v>
      </c>
      <c r="E44" s="315">
        <f t="shared" si="5"/>
        <v>0</v>
      </c>
      <c r="F44" s="315">
        <f t="shared" si="5"/>
        <v>0</v>
      </c>
      <c r="G44" s="315">
        <f t="shared" si="5"/>
        <v>0</v>
      </c>
      <c r="H44" s="315">
        <f t="shared" si="5"/>
        <v>0</v>
      </c>
      <c r="I44" s="315">
        <f t="shared" si="5"/>
        <v>0</v>
      </c>
      <c r="J44" s="315">
        <f t="shared" si="5"/>
        <v>0</v>
      </c>
      <c r="K44" s="315">
        <f t="shared" si="5"/>
        <v>0</v>
      </c>
      <c r="L44" s="315">
        <f t="shared" si="5"/>
        <v>0</v>
      </c>
      <c r="M44" s="315">
        <f t="shared" si="5"/>
        <v>0</v>
      </c>
      <c r="N44" s="315">
        <f t="shared" si="5"/>
        <v>0</v>
      </c>
      <c r="O44" s="315">
        <f t="shared" si="5"/>
        <v>0</v>
      </c>
      <c r="P44" s="315">
        <f t="shared" si="5"/>
        <v>0</v>
      </c>
      <c r="Q44" s="315">
        <f t="shared" si="5"/>
        <v>0</v>
      </c>
      <c r="R44" s="315">
        <f>+R42+R43</f>
        <v>0</v>
      </c>
      <c r="S44" s="3"/>
    </row>
    <row r="45" spans="1:19" x14ac:dyDescent="0.25">
      <c r="A45" s="5"/>
      <c r="B45" s="315"/>
      <c r="C45" s="325"/>
      <c r="D45" s="325"/>
      <c r="E45" s="325"/>
      <c r="F45" s="325"/>
      <c r="G45" s="325"/>
      <c r="H45" s="325"/>
      <c r="I45" s="325"/>
      <c r="J45" s="325"/>
      <c r="K45" s="325"/>
      <c r="L45" s="325"/>
      <c r="M45" s="325"/>
      <c r="N45" s="325"/>
      <c r="O45" s="325"/>
      <c r="P45" s="325"/>
      <c r="Q45" s="379"/>
      <c r="R45" s="379"/>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18" customHeight="1" x14ac:dyDescent="0.25">
      <c r="A47" s="387" t="s">
        <v>307</v>
      </c>
      <c r="B47" s="326"/>
      <c r="C47" s="380" t="s">
        <v>311</v>
      </c>
      <c r="D47" s="327"/>
      <c r="E47" s="328">
        <f>+B39</f>
        <v>0</v>
      </c>
      <c r="F47" s="322"/>
      <c r="G47" s="380" t="s">
        <v>311</v>
      </c>
      <c r="H47" s="327"/>
      <c r="I47" s="328">
        <f>+Jan!M47</f>
        <v>0</v>
      </c>
      <c r="J47" s="322"/>
      <c r="K47" s="380" t="s">
        <v>311</v>
      </c>
      <c r="L47" s="329"/>
      <c r="M47" s="328">
        <f>+B43</f>
        <v>0</v>
      </c>
      <c r="N47" s="322"/>
      <c r="O47" s="322"/>
      <c r="P47" s="322"/>
      <c r="Q47" s="321"/>
      <c r="R47" s="321"/>
      <c r="S47" s="3"/>
    </row>
    <row r="48" spans="1:19" ht="18" customHeight="1" x14ac:dyDescent="0.3">
      <c r="A48" s="387" t="s">
        <v>308</v>
      </c>
      <c r="B48" s="326"/>
      <c r="C48" s="381" t="s">
        <v>309</v>
      </c>
      <c r="D48" s="322"/>
      <c r="E48" s="331">
        <f>+Q39</f>
        <v>0</v>
      </c>
      <c r="F48" s="330" t="s">
        <v>21</v>
      </c>
      <c r="G48" s="381" t="s">
        <v>309</v>
      </c>
      <c r="H48" s="322"/>
      <c r="I48" s="331">
        <f>Jan!M48</f>
        <v>0</v>
      </c>
      <c r="J48" s="330" t="s">
        <v>20</v>
      </c>
      <c r="K48" s="381" t="s">
        <v>309</v>
      </c>
      <c r="L48" s="321"/>
      <c r="M48" s="331">
        <f>+Q43</f>
        <v>0</v>
      </c>
      <c r="N48" s="322"/>
      <c r="O48" s="322"/>
      <c r="P48" s="322"/>
      <c r="Q48" s="321"/>
      <c r="R48" s="321"/>
      <c r="S48" s="3"/>
    </row>
    <row r="49" spans="1:19" ht="18"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1"/>
      <c r="R49" s="321"/>
      <c r="S49" s="3"/>
    </row>
    <row r="50" spans="1:19" x14ac:dyDescent="0.25">
      <c r="A50" s="5"/>
      <c r="B50" s="5"/>
      <c r="C50" s="3"/>
      <c r="D50" s="3"/>
      <c r="E50" s="3"/>
      <c r="F50" s="3"/>
      <c r="G50" s="3"/>
      <c r="H50" s="3"/>
      <c r="I50" s="3"/>
      <c r="J50" s="3"/>
      <c r="K50" s="3"/>
      <c r="L50" s="3"/>
      <c r="M50" s="3"/>
      <c r="N50" s="3"/>
      <c r="O50" s="3"/>
      <c r="P50" s="3"/>
      <c r="Q50" s="5"/>
      <c r="R50" s="5"/>
      <c r="S50" s="3"/>
    </row>
    <row r="51" spans="1:19" x14ac:dyDescent="0.25">
      <c r="B51" s="5"/>
    </row>
    <row r="52" spans="1:19" x14ac:dyDescent="0.25">
      <c r="B52" s="5"/>
    </row>
  </sheetData>
  <sheetProtection sheet="1" selectLockedCells="1"/>
  <mergeCells count="1">
    <mergeCell ref="B1:P1"/>
  </mergeCells>
  <phoneticPr fontId="3" type="noConversion"/>
  <printOptions gridLines="1"/>
  <pageMargins left="0.56000000000000005" right="0.25" top="1" bottom="0.41" header="0.5" footer="0.17"/>
  <pageSetup paperSize="9" scale="72" fitToWidth="2" orientation="portrait" horizontalDpi="300" verticalDpi="300" r:id="rId1"/>
  <headerFooter alignWithMargins="0">
    <oddHeader>&amp;C&amp;"Arial,Bold"&amp;12Monthly Budget</oddHeader>
    <oddFooter>&amp;L&amp;F
&amp;A&amp;R&amp;D &amp;T</oddFooter>
  </headerFooter>
  <colBreaks count="1" manualBreakCount="1">
    <brk id="9" min="1" max="4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2"/>
  <sheetViews>
    <sheetView zoomScale="75" zoomScaleNormal="75" workbookViewId="0">
      <pane xSplit="1" ySplit="4" topLeftCell="B5" activePane="bottomRight" state="frozen"/>
      <selection activeCell="B4" sqref="B4"/>
      <selection pane="topRight" activeCell="B4" sqref="B4"/>
      <selection pane="bottomLeft" activeCell="B4" sqref="B4"/>
      <selection pane="bottomRight" activeCell="B7" sqref="B7"/>
    </sheetView>
  </sheetViews>
  <sheetFormatPr defaultRowHeight="13.2" x14ac:dyDescent="0.25"/>
  <cols>
    <col min="1" max="1" width="14" style="2" customWidth="1"/>
    <col min="2" max="2" width="16.33203125" customWidth="1"/>
    <col min="3" max="9" width="14.33203125" customWidth="1"/>
    <col min="10" max="16" width="13.109375" customWidth="1"/>
    <col min="17" max="17" width="13.33203125" style="2" customWidth="1"/>
    <col min="18" max="18" width="13.44140625" style="2" customWidth="1"/>
  </cols>
  <sheetData>
    <row r="1" spans="1:19" ht="30" x14ac:dyDescent="0.5">
      <c r="B1" s="519" t="s">
        <v>299</v>
      </c>
      <c r="C1" s="519"/>
      <c r="D1" s="519"/>
      <c r="E1" s="519"/>
      <c r="F1" s="519"/>
      <c r="G1" s="519"/>
      <c r="H1" s="519"/>
      <c r="I1" s="519"/>
      <c r="J1" s="519"/>
      <c r="K1" s="519"/>
      <c r="L1" s="519"/>
      <c r="M1" s="519"/>
      <c r="N1" s="519"/>
      <c r="O1" s="519"/>
      <c r="P1" s="519"/>
    </row>
    <row r="2" spans="1:19" s="14" customFormat="1" ht="17.399999999999999" x14ac:dyDescent="0.3">
      <c r="A2" s="12" t="s">
        <v>1</v>
      </c>
      <c r="B2" s="12" t="s">
        <v>19</v>
      </c>
      <c r="C2" s="12" t="s">
        <v>3</v>
      </c>
      <c r="D2" s="12">
        <f>'Monthly Spending Plan summary'!F2</f>
        <v>2024</v>
      </c>
      <c r="E2" s="371"/>
      <c r="R2" s="372" t="s">
        <v>304</v>
      </c>
    </row>
    <row r="3" spans="1:19" s="5" customFormat="1" x14ac:dyDescent="0.25">
      <c r="Q3" s="372" t="s">
        <v>302</v>
      </c>
      <c r="R3" s="372" t="s">
        <v>306</v>
      </c>
    </row>
    <row r="4" spans="1:19" s="5" customFormat="1" x14ac:dyDescent="0.25">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6.4" x14ac:dyDescent="0.25">
      <c r="A5" s="386" t="s">
        <v>300</v>
      </c>
      <c r="B5" s="315">
        <f>+'Monthly Spending Plan summary'!B8</f>
        <v>0</v>
      </c>
      <c r="C5" s="315">
        <f>+'Monthly Spending Plan summary'!C8</f>
        <v>0</v>
      </c>
      <c r="D5" s="315">
        <f>+'Monthly Spending Plan summary'!D8</f>
        <v>0</v>
      </c>
      <c r="E5" s="315">
        <f>+'Monthly Spending Plan summary'!E8</f>
        <v>0</v>
      </c>
      <c r="F5" s="315">
        <f>+'Monthly Spending Plan summary'!F8</f>
        <v>0</v>
      </c>
      <c r="G5" s="315">
        <f>+'Monthly Spending Plan summary'!G8</f>
        <v>0</v>
      </c>
      <c r="H5" s="315">
        <f>+'Monthly Spending Plan summary'!H8</f>
        <v>0</v>
      </c>
      <c r="I5" s="315">
        <f>+'Monthly Spending Plan summary'!I8</f>
        <v>0</v>
      </c>
      <c r="J5" s="315">
        <f>+'Monthly Spending Plan summary'!J8</f>
        <v>0</v>
      </c>
      <c r="K5" s="315">
        <f>+'Monthly Spending Plan summary'!K8</f>
        <v>0</v>
      </c>
      <c r="L5" s="315">
        <f>+'Monthly Spending Plan summary'!L8</f>
        <v>0</v>
      </c>
      <c r="M5" s="315">
        <f>+'Monthly Spending Plan summary'!M8</f>
        <v>0</v>
      </c>
      <c r="N5" s="315">
        <f>+'Monthly Spending Plan summary'!N8</f>
        <v>0</v>
      </c>
      <c r="O5" s="315">
        <f>+'Monthly Spending Plan summary'!O8</f>
        <v>0</v>
      </c>
      <c r="P5" s="315">
        <f>+'Monthly Spending Plan summary'!P8</f>
        <v>0</v>
      </c>
      <c r="Q5" s="315">
        <f>+'Monthly Spending Plan summary'!Q8</f>
        <v>0</v>
      </c>
      <c r="R5" s="315">
        <f>+'Monthly Spending Plan summary'!R8</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19.5" customHeight="1" x14ac:dyDescent="0.25">
      <c r="A7" s="5">
        <v>1</v>
      </c>
      <c r="B7" s="319"/>
      <c r="C7" s="319"/>
      <c r="D7" s="319"/>
      <c r="E7" s="319"/>
      <c r="F7" s="319"/>
      <c r="G7" s="319"/>
      <c r="H7" s="319"/>
      <c r="I7" s="319"/>
      <c r="J7" s="319"/>
      <c r="K7" s="319"/>
      <c r="L7" s="319"/>
      <c r="M7" s="319"/>
      <c r="N7" s="319"/>
      <c r="O7" s="319"/>
      <c r="P7" s="319"/>
      <c r="Q7" s="376">
        <f t="shared" ref="Q7:Q39" si="0">SUM(C7:P7)</f>
        <v>0</v>
      </c>
      <c r="R7" s="376">
        <f>+B7-Q7</f>
        <v>0</v>
      </c>
      <c r="S7" s="3"/>
    </row>
    <row r="8" spans="1:19" ht="19.5" customHeight="1" x14ac:dyDescent="0.25">
      <c r="A8" s="5">
        <v>2</v>
      </c>
      <c r="B8" s="319"/>
      <c r="C8" s="319"/>
      <c r="D8" s="319"/>
      <c r="E8" s="319"/>
      <c r="F8" s="319"/>
      <c r="G8" s="319"/>
      <c r="H8" s="319"/>
      <c r="I8" s="319"/>
      <c r="J8" s="319"/>
      <c r="K8" s="319"/>
      <c r="L8" s="319"/>
      <c r="M8" s="319"/>
      <c r="N8" s="319"/>
      <c r="O8" s="319"/>
      <c r="P8" s="319"/>
      <c r="Q8" s="376">
        <f t="shared" si="0"/>
        <v>0</v>
      </c>
      <c r="R8" s="376">
        <f t="shared" ref="R8:R38" si="1">+B8-Q8</f>
        <v>0</v>
      </c>
      <c r="S8" s="3"/>
    </row>
    <row r="9" spans="1:19" ht="19.5" customHeight="1" x14ac:dyDescent="0.25">
      <c r="A9" s="5">
        <v>3</v>
      </c>
      <c r="B9" s="319"/>
      <c r="C9" s="319"/>
      <c r="D9" s="319"/>
      <c r="E9" s="319"/>
      <c r="F9" s="319"/>
      <c r="G9" s="319"/>
      <c r="H9" s="319"/>
      <c r="I9" s="319"/>
      <c r="J9" s="319"/>
      <c r="K9" s="319"/>
      <c r="L9" s="319"/>
      <c r="M9" s="319"/>
      <c r="N9" s="319"/>
      <c r="O9" s="319"/>
      <c r="P9" s="319"/>
      <c r="Q9" s="376">
        <f t="shared" si="0"/>
        <v>0</v>
      </c>
      <c r="R9" s="376">
        <f t="shared" si="1"/>
        <v>0</v>
      </c>
      <c r="S9" s="3"/>
    </row>
    <row r="10" spans="1:19" ht="19.5" customHeight="1" x14ac:dyDescent="0.25">
      <c r="A10" s="5">
        <v>4</v>
      </c>
      <c r="B10" s="319"/>
      <c r="C10" s="319"/>
      <c r="D10" s="319"/>
      <c r="E10" s="319"/>
      <c r="F10" s="319"/>
      <c r="G10" s="319"/>
      <c r="H10" s="319"/>
      <c r="I10" s="319"/>
      <c r="J10" s="319"/>
      <c r="K10" s="319"/>
      <c r="L10" s="319"/>
      <c r="M10" s="319"/>
      <c r="N10" s="319"/>
      <c r="O10" s="319"/>
      <c r="P10" s="319"/>
      <c r="Q10" s="376">
        <f t="shared" si="0"/>
        <v>0</v>
      </c>
      <c r="R10" s="376">
        <f t="shared" si="1"/>
        <v>0</v>
      </c>
      <c r="S10" s="3"/>
    </row>
    <row r="11" spans="1:19" ht="19.5" customHeight="1" x14ac:dyDescent="0.25">
      <c r="A11" s="5">
        <v>5</v>
      </c>
      <c r="B11" s="319"/>
      <c r="C11" s="319"/>
      <c r="D11" s="319"/>
      <c r="E11" s="319"/>
      <c r="F11" s="319"/>
      <c r="G11" s="319"/>
      <c r="H11" s="319"/>
      <c r="I11" s="319"/>
      <c r="J11" s="319"/>
      <c r="K11" s="319"/>
      <c r="L11" s="319"/>
      <c r="M11" s="319"/>
      <c r="N11" s="319"/>
      <c r="O11" s="319"/>
      <c r="P11" s="319"/>
      <c r="Q11" s="376">
        <f t="shared" si="0"/>
        <v>0</v>
      </c>
      <c r="R11" s="376">
        <f t="shared" si="1"/>
        <v>0</v>
      </c>
      <c r="S11" s="3"/>
    </row>
    <row r="12" spans="1:19" ht="19.5" customHeight="1" x14ac:dyDescent="0.25">
      <c r="A12" s="5">
        <v>6</v>
      </c>
      <c r="B12" s="319"/>
      <c r="C12" s="319"/>
      <c r="D12" s="319"/>
      <c r="E12" s="319"/>
      <c r="F12" s="319"/>
      <c r="G12" s="319"/>
      <c r="H12" s="319"/>
      <c r="I12" s="319"/>
      <c r="J12" s="319"/>
      <c r="K12" s="319"/>
      <c r="L12" s="319"/>
      <c r="M12" s="319"/>
      <c r="N12" s="319"/>
      <c r="O12" s="319"/>
      <c r="P12" s="319"/>
      <c r="Q12" s="376">
        <f t="shared" si="0"/>
        <v>0</v>
      </c>
      <c r="R12" s="376">
        <f t="shared" si="1"/>
        <v>0</v>
      </c>
      <c r="S12" s="3"/>
    </row>
    <row r="13" spans="1:19" ht="19.5" customHeight="1" x14ac:dyDescent="0.25">
      <c r="A13" s="5">
        <v>7</v>
      </c>
      <c r="B13" s="319"/>
      <c r="C13" s="319"/>
      <c r="D13" s="319"/>
      <c r="E13" s="319"/>
      <c r="F13" s="319"/>
      <c r="G13" s="319"/>
      <c r="H13" s="319"/>
      <c r="I13" s="319"/>
      <c r="J13" s="319"/>
      <c r="K13" s="319"/>
      <c r="L13" s="319"/>
      <c r="M13" s="319"/>
      <c r="N13" s="319"/>
      <c r="O13" s="319"/>
      <c r="P13" s="319"/>
      <c r="Q13" s="376">
        <f t="shared" si="0"/>
        <v>0</v>
      </c>
      <c r="R13" s="376">
        <f t="shared" si="1"/>
        <v>0</v>
      </c>
      <c r="S13" s="3"/>
    </row>
    <row r="14" spans="1:19" ht="19.5" customHeight="1" x14ac:dyDescent="0.25">
      <c r="A14" s="5">
        <v>8</v>
      </c>
      <c r="B14" s="319"/>
      <c r="C14" s="319"/>
      <c r="D14" s="319"/>
      <c r="E14" s="319"/>
      <c r="F14" s="319"/>
      <c r="G14" s="319"/>
      <c r="H14" s="319"/>
      <c r="I14" s="319"/>
      <c r="J14" s="319"/>
      <c r="K14" s="319"/>
      <c r="L14" s="319"/>
      <c r="M14" s="319"/>
      <c r="N14" s="319"/>
      <c r="O14" s="319"/>
      <c r="P14" s="319"/>
      <c r="Q14" s="376">
        <f t="shared" si="0"/>
        <v>0</v>
      </c>
      <c r="R14" s="376">
        <f t="shared" si="1"/>
        <v>0</v>
      </c>
      <c r="S14" s="3"/>
    </row>
    <row r="15" spans="1:19" ht="19.5" customHeight="1" x14ac:dyDescent="0.25">
      <c r="A15" s="5">
        <v>9</v>
      </c>
      <c r="B15" s="319"/>
      <c r="C15" s="319"/>
      <c r="D15" s="319"/>
      <c r="E15" s="319"/>
      <c r="F15" s="319"/>
      <c r="G15" s="319"/>
      <c r="H15" s="319"/>
      <c r="I15" s="319"/>
      <c r="J15" s="319"/>
      <c r="K15" s="319"/>
      <c r="L15" s="319"/>
      <c r="M15" s="319"/>
      <c r="N15" s="319"/>
      <c r="O15" s="319"/>
      <c r="P15" s="319"/>
      <c r="Q15" s="376">
        <f t="shared" si="0"/>
        <v>0</v>
      </c>
      <c r="R15" s="376">
        <f t="shared" si="1"/>
        <v>0</v>
      </c>
      <c r="S15" s="3"/>
    </row>
    <row r="16" spans="1:19" ht="19.5" customHeight="1" x14ac:dyDescent="0.25">
      <c r="A16" s="5">
        <v>10</v>
      </c>
      <c r="B16" s="319"/>
      <c r="C16" s="319"/>
      <c r="D16" s="319"/>
      <c r="E16" s="319"/>
      <c r="F16" s="319"/>
      <c r="G16" s="319"/>
      <c r="H16" s="319"/>
      <c r="I16" s="319"/>
      <c r="J16" s="319"/>
      <c r="K16" s="319"/>
      <c r="L16" s="319"/>
      <c r="M16" s="319"/>
      <c r="N16" s="319"/>
      <c r="O16" s="319"/>
      <c r="P16" s="319"/>
      <c r="Q16" s="376">
        <f t="shared" si="0"/>
        <v>0</v>
      </c>
      <c r="R16" s="376">
        <f t="shared" si="1"/>
        <v>0</v>
      </c>
      <c r="S16" s="3"/>
    </row>
    <row r="17" spans="1:20" ht="19.5" customHeight="1" x14ac:dyDescent="0.25">
      <c r="A17" s="5">
        <v>11</v>
      </c>
      <c r="B17" s="319"/>
      <c r="C17" s="319"/>
      <c r="D17" s="319"/>
      <c r="E17" s="319"/>
      <c r="F17" s="319"/>
      <c r="G17" s="319"/>
      <c r="H17" s="319"/>
      <c r="I17" s="319"/>
      <c r="J17" s="319"/>
      <c r="K17" s="319"/>
      <c r="L17" s="319"/>
      <c r="M17" s="319"/>
      <c r="N17" s="319"/>
      <c r="O17" s="319"/>
      <c r="P17" s="319"/>
      <c r="Q17" s="376">
        <f t="shared" si="0"/>
        <v>0</v>
      </c>
      <c r="R17" s="376">
        <f t="shared" si="1"/>
        <v>0</v>
      </c>
      <c r="S17" s="3"/>
    </row>
    <row r="18" spans="1:20" ht="19.5" customHeight="1" x14ac:dyDescent="0.25">
      <c r="A18" s="5">
        <v>12</v>
      </c>
      <c r="B18" s="319"/>
      <c r="C18" s="319"/>
      <c r="D18" s="319"/>
      <c r="E18" s="319"/>
      <c r="F18" s="319"/>
      <c r="G18" s="319"/>
      <c r="H18" s="319"/>
      <c r="I18" s="319"/>
      <c r="J18" s="319"/>
      <c r="K18" s="319"/>
      <c r="L18" s="319"/>
      <c r="M18" s="319"/>
      <c r="N18" s="319"/>
      <c r="O18" s="319"/>
      <c r="P18" s="319"/>
      <c r="Q18" s="376">
        <f t="shared" si="0"/>
        <v>0</v>
      </c>
      <c r="R18" s="376">
        <f t="shared" si="1"/>
        <v>0</v>
      </c>
      <c r="S18" s="3"/>
    </row>
    <row r="19" spans="1:20" ht="19.5" customHeight="1" x14ac:dyDescent="0.25">
      <c r="A19" s="5">
        <v>13</v>
      </c>
      <c r="B19" s="319"/>
      <c r="C19" s="319"/>
      <c r="D19" s="319"/>
      <c r="E19" s="319"/>
      <c r="F19" s="319"/>
      <c r="G19" s="319"/>
      <c r="H19" s="319"/>
      <c r="I19" s="319"/>
      <c r="J19" s="319"/>
      <c r="K19" s="319"/>
      <c r="L19" s="319"/>
      <c r="M19" s="319"/>
      <c r="N19" s="319"/>
      <c r="O19" s="319"/>
      <c r="P19" s="319"/>
      <c r="Q19" s="376">
        <f t="shared" si="0"/>
        <v>0</v>
      </c>
      <c r="R19" s="376">
        <f t="shared" si="1"/>
        <v>0</v>
      </c>
      <c r="S19" s="3"/>
    </row>
    <row r="20" spans="1:20" ht="19.5" customHeight="1" x14ac:dyDescent="0.25">
      <c r="A20" s="5">
        <v>14</v>
      </c>
      <c r="B20" s="319"/>
      <c r="C20" s="319"/>
      <c r="D20" s="319"/>
      <c r="E20" s="319"/>
      <c r="F20" s="319"/>
      <c r="G20" s="319"/>
      <c r="H20" s="319"/>
      <c r="I20" s="319"/>
      <c r="J20" s="319"/>
      <c r="K20" s="319"/>
      <c r="L20" s="319"/>
      <c r="M20" s="319"/>
      <c r="N20" s="319"/>
      <c r="O20" s="319"/>
      <c r="P20" s="319"/>
      <c r="Q20" s="376">
        <f t="shared" si="0"/>
        <v>0</v>
      </c>
      <c r="R20" s="376">
        <f t="shared" si="1"/>
        <v>0</v>
      </c>
      <c r="S20" s="3"/>
    </row>
    <row r="21" spans="1:20" ht="19.5" customHeight="1" x14ac:dyDescent="0.25">
      <c r="A21" s="249">
        <v>15</v>
      </c>
      <c r="B21" s="319"/>
      <c r="C21" s="319"/>
      <c r="D21" s="319"/>
      <c r="E21" s="319"/>
      <c r="F21" s="319"/>
      <c r="G21" s="319"/>
      <c r="H21" s="319"/>
      <c r="I21" s="319"/>
      <c r="J21" s="319"/>
      <c r="K21" s="319"/>
      <c r="L21" s="319"/>
      <c r="M21" s="319"/>
      <c r="N21" s="319"/>
      <c r="O21" s="319"/>
      <c r="P21" s="319"/>
      <c r="Q21" s="376">
        <f t="shared" si="0"/>
        <v>0</v>
      </c>
      <c r="R21" s="376">
        <f t="shared" si="1"/>
        <v>0</v>
      </c>
      <c r="S21" s="3"/>
    </row>
    <row r="22" spans="1:20" s="4" customFormat="1" ht="26.4" x14ac:dyDescent="0.25">
      <c r="A22" s="373" t="s">
        <v>315</v>
      </c>
      <c r="B22" s="320">
        <f t="shared" ref="B22:P22" si="2">SUM(B7:B21)</f>
        <v>0</v>
      </c>
      <c r="C22" s="320">
        <f t="shared" si="2"/>
        <v>0</v>
      </c>
      <c r="D22" s="320">
        <f t="shared" si="2"/>
        <v>0</v>
      </c>
      <c r="E22" s="320">
        <f t="shared" si="2"/>
        <v>0</v>
      </c>
      <c r="F22" s="320">
        <f t="shared" si="2"/>
        <v>0</v>
      </c>
      <c r="G22" s="320">
        <f t="shared" si="2"/>
        <v>0</v>
      </c>
      <c r="H22" s="320">
        <f t="shared" si="2"/>
        <v>0</v>
      </c>
      <c r="I22" s="320">
        <f t="shared" si="2"/>
        <v>0</v>
      </c>
      <c r="J22" s="320">
        <f t="shared" si="2"/>
        <v>0</v>
      </c>
      <c r="K22" s="320">
        <f t="shared" si="2"/>
        <v>0</v>
      </c>
      <c r="L22" s="320">
        <f t="shared" si="2"/>
        <v>0</v>
      </c>
      <c r="M22" s="320">
        <f t="shared" si="2"/>
        <v>0</v>
      </c>
      <c r="N22" s="320">
        <f t="shared" si="2"/>
        <v>0</v>
      </c>
      <c r="O22" s="320">
        <f t="shared" si="2"/>
        <v>0</v>
      </c>
      <c r="P22" s="320">
        <f t="shared" si="2"/>
        <v>0</v>
      </c>
      <c r="Q22" s="335">
        <f t="shared" si="0"/>
        <v>0</v>
      </c>
      <c r="R22" s="377">
        <f t="shared" si="1"/>
        <v>0</v>
      </c>
      <c r="S22" s="13"/>
      <c r="T22"/>
    </row>
    <row r="23" spans="1:20" ht="19.5" customHeight="1" x14ac:dyDescent="0.25">
      <c r="A23" s="5">
        <v>16</v>
      </c>
      <c r="B23" s="319"/>
      <c r="C23" s="319"/>
      <c r="D23" s="319"/>
      <c r="E23" s="319"/>
      <c r="F23" s="319"/>
      <c r="G23" s="319"/>
      <c r="H23" s="319"/>
      <c r="I23" s="319"/>
      <c r="J23" s="319"/>
      <c r="K23" s="319"/>
      <c r="L23" s="319"/>
      <c r="M23" s="319"/>
      <c r="N23" s="319"/>
      <c r="O23" s="319"/>
      <c r="P23" s="319"/>
      <c r="Q23" s="376">
        <f t="shared" si="0"/>
        <v>0</v>
      </c>
      <c r="R23" s="376">
        <f t="shared" si="1"/>
        <v>0</v>
      </c>
      <c r="S23" s="3"/>
    </row>
    <row r="24" spans="1:20" ht="19.5" customHeight="1" x14ac:dyDescent="0.25">
      <c r="A24" s="5">
        <v>17</v>
      </c>
      <c r="B24" s="319"/>
      <c r="C24" s="319"/>
      <c r="D24" s="319"/>
      <c r="E24" s="319"/>
      <c r="F24" s="319"/>
      <c r="G24" s="319"/>
      <c r="H24" s="319"/>
      <c r="I24" s="319"/>
      <c r="J24" s="319"/>
      <c r="K24" s="319"/>
      <c r="L24" s="319"/>
      <c r="M24" s="319"/>
      <c r="N24" s="319"/>
      <c r="O24" s="319"/>
      <c r="P24" s="319"/>
      <c r="Q24" s="376">
        <f t="shared" si="0"/>
        <v>0</v>
      </c>
      <c r="R24" s="376">
        <f t="shared" si="1"/>
        <v>0</v>
      </c>
      <c r="S24" s="3"/>
    </row>
    <row r="25" spans="1:20" ht="19.5" customHeight="1" x14ac:dyDescent="0.25">
      <c r="A25" s="5">
        <v>18</v>
      </c>
      <c r="B25" s="319"/>
      <c r="C25" s="319"/>
      <c r="D25" s="319"/>
      <c r="E25" s="319"/>
      <c r="F25" s="319"/>
      <c r="G25" s="319"/>
      <c r="H25" s="319"/>
      <c r="I25" s="319"/>
      <c r="J25" s="319"/>
      <c r="K25" s="319"/>
      <c r="L25" s="319"/>
      <c r="M25" s="319"/>
      <c r="N25" s="319"/>
      <c r="O25" s="319"/>
      <c r="P25" s="319"/>
      <c r="Q25" s="376">
        <f t="shared" si="0"/>
        <v>0</v>
      </c>
      <c r="R25" s="376">
        <f t="shared" si="1"/>
        <v>0</v>
      </c>
      <c r="S25" s="3"/>
    </row>
    <row r="26" spans="1:20" ht="19.5" customHeight="1" x14ac:dyDescent="0.25">
      <c r="A26" s="5">
        <v>19</v>
      </c>
      <c r="B26" s="319"/>
      <c r="C26" s="319"/>
      <c r="D26" s="319"/>
      <c r="E26" s="319"/>
      <c r="F26" s="319"/>
      <c r="G26" s="319"/>
      <c r="H26" s="319"/>
      <c r="I26" s="319"/>
      <c r="J26" s="319"/>
      <c r="K26" s="319"/>
      <c r="L26" s="319"/>
      <c r="M26" s="319"/>
      <c r="N26" s="319"/>
      <c r="O26" s="319"/>
      <c r="P26" s="319"/>
      <c r="Q26" s="376">
        <f t="shared" si="0"/>
        <v>0</v>
      </c>
      <c r="R26" s="376">
        <f t="shared" si="1"/>
        <v>0</v>
      </c>
      <c r="S26" s="3"/>
    </row>
    <row r="27" spans="1:20" ht="19.5" customHeight="1" x14ac:dyDescent="0.25">
      <c r="A27" s="5">
        <v>20</v>
      </c>
      <c r="B27" s="319"/>
      <c r="C27" s="319"/>
      <c r="D27" s="319"/>
      <c r="E27" s="319"/>
      <c r="F27" s="319"/>
      <c r="G27" s="319"/>
      <c r="H27" s="319"/>
      <c r="I27" s="319"/>
      <c r="J27" s="319"/>
      <c r="K27" s="319"/>
      <c r="L27" s="319"/>
      <c r="M27" s="319"/>
      <c r="N27" s="319"/>
      <c r="O27" s="319"/>
      <c r="P27" s="319"/>
      <c r="Q27" s="376">
        <f t="shared" si="0"/>
        <v>0</v>
      </c>
      <c r="R27" s="376">
        <f t="shared" si="1"/>
        <v>0</v>
      </c>
      <c r="S27" s="3"/>
    </row>
    <row r="28" spans="1:20" ht="19.5" customHeight="1" x14ac:dyDescent="0.25">
      <c r="A28" s="5">
        <v>21</v>
      </c>
      <c r="B28" s="319"/>
      <c r="C28" s="319"/>
      <c r="D28" s="319"/>
      <c r="E28" s="319"/>
      <c r="F28" s="319"/>
      <c r="G28" s="319"/>
      <c r="H28" s="319"/>
      <c r="I28" s="319"/>
      <c r="J28" s="319"/>
      <c r="K28" s="319"/>
      <c r="L28" s="319"/>
      <c r="M28" s="319"/>
      <c r="N28" s="319"/>
      <c r="O28" s="319"/>
      <c r="P28" s="319"/>
      <c r="Q28" s="376">
        <f t="shared" si="0"/>
        <v>0</v>
      </c>
      <c r="R28" s="376">
        <f t="shared" si="1"/>
        <v>0</v>
      </c>
      <c r="S28" s="3"/>
    </row>
    <row r="29" spans="1:20" ht="19.5" customHeight="1" x14ac:dyDescent="0.25">
      <c r="A29" s="5">
        <v>22</v>
      </c>
      <c r="B29" s="319"/>
      <c r="C29" s="319"/>
      <c r="D29" s="319"/>
      <c r="E29" s="319"/>
      <c r="F29" s="319"/>
      <c r="G29" s="319"/>
      <c r="H29" s="319"/>
      <c r="I29" s="319"/>
      <c r="J29" s="319"/>
      <c r="K29" s="319"/>
      <c r="L29" s="319"/>
      <c r="M29" s="319"/>
      <c r="N29" s="319"/>
      <c r="O29" s="319"/>
      <c r="P29" s="319"/>
      <c r="Q29" s="376">
        <f t="shared" si="0"/>
        <v>0</v>
      </c>
      <c r="R29" s="376">
        <f t="shared" si="1"/>
        <v>0</v>
      </c>
      <c r="S29" s="3"/>
    </row>
    <row r="30" spans="1:20" ht="19.5" customHeight="1" x14ac:dyDescent="0.25">
      <c r="A30" s="5">
        <v>23</v>
      </c>
      <c r="B30" s="319"/>
      <c r="C30" s="319"/>
      <c r="D30" s="319"/>
      <c r="E30" s="319"/>
      <c r="F30" s="319"/>
      <c r="G30" s="319"/>
      <c r="H30" s="319"/>
      <c r="I30" s="319"/>
      <c r="J30" s="319"/>
      <c r="K30" s="319"/>
      <c r="L30" s="319"/>
      <c r="M30" s="319"/>
      <c r="N30" s="319"/>
      <c r="O30" s="319"/>
      <c r="P30" s="319"/>
      <c r="Q30" s="376">
        <f t="shared" si="0"/>
        <v>0</v>
      </c>
      <c r="R30" s="376">
        <f t="shared" si="1"/>
        <v>0</v>
      </c>
      <c r="S30" s="3"/>
    </row>
    <row r="31" spans="1:20" ht="19.5" customHeight="1" x14ac:dyDescent="0.25">
      <c r="A31" s="5">
        <v>24</v>
      </c>
      <c r="B31" s="319"/>
      <c r="C31" s="319"/>
      <c r="D31" s="319"/>
      <c r="E31" s="319"/>
      <c r="F31" s="319"/>
      <c r="G31" s="319"/>
      <c r="H31" s="319"/>
      <c r="I31" s="319"/>
      <c r="J31" s="319"/>
      <c r="K31" s="319"/>
      <c r="L31" s="319"/>
      <c r="M31" s="319"/>
      <c r="N31" s="319"/>
      <c r="O31" s="319"/>
      <c r="P31" s="319"/>
      <c r="Q31" s="376">
        <f t="shared" si="0"/>
        <v>0</v>
      </c>
      <c r="R31" s="376">
        <f t="shared" si="1"/>
        <v>0</v>
      </c>
      <c r="S31" s="3"/>
    </row>
    <row r="32" spans="1:20" ht="19.5" customHeight="1" x14ac:dyDescent="0.25">
      <c r="A32" s="5">
        <v>25</v>
      </c>
      <c r="B32" s="319"/>
      <c r="C32" s="319"/>
      <c r="D32" s="319"/>
      <c r="E32" s="319"/>
      <c r="F32" s="319"/>
      <c r="G32" s="319"/>
      <c r="H32" s="319"/>
      <c r="I32" s="319"/>
      <c r="J32" s="319"/>
      <c r="K32" s="319"/>
      <c r="L32" s="319"/>
      <c r="M32" s="319"/>
      <c r="N32" s="319"/>
      <c r="O32" s="319"/>
      <c r="P32" s="319"/>
      <c r="Q32" s="376">
        <f t="shared" si="0"/>
        <v>0</v>
      </c>
      <c r="R32" s="376">
        <f t="shared" si="1"/>
        <v>0</v>
      </c>
      <c r="S32" s="3"/>
    </row>
    <row r="33" spans="1:19" ht="19.5" customHeight="1" x14ac:dyDescent="0.25">
      <c r="A33" s="5">
        <v>26</v>
      </c>
      <c r="B33" s="319"/>
      <c r="C33" s="319"/>
      <c r="D33" s="319"/>
      <c r="E33" s="319"/>
      <c r="F33" s="319"/>
      <c r="G33" s="319"/>
      <c r="H33" s="319"/>
      <c r="I33" s="319"/>
      <c r="J33" s="319"/>
      <c r="K33" s="319"/>
      <c r="L33" s="319"/>
      <c r="M33" s="319"/>
      <c r="N33" s="319"/>
      <c r="O33" s="319"/>
      <c r="P33" s="319"/>
      <c r="Q33" s="376">
        <f t="shared" si="0"/>
        <v>0</v>
      </c>
      <c r="R33" s="376">
        <f t="shared" si="1"/>
        <v>0</v>
      </c>
      <c r="S33" s="3"/>
    </row>
    <row r="34" spans="1:19" ht="19.5" customHeight="1" x14ac:dyDescent="0.25">
      <c r="A34" s="5">
        <v>27</v>
      </c>
      <c r="B34" s="319"/>
      <c r="C34" s="319"/>
      <c r="D34" s="319"/>
      <c r="E34" s="319"/>
      <c r="F34" s="319"/>
      <c r="G34" s="319"/>
      <c r="H34" s="319"/>
      <c r="I34" s="319"/>
      <c r="J34" s="319"/>
      <c r="K34" s="319"/>
      <c r="L34" s="319"/>
      <c r="M34" s="319"/>
      <c r="N34" s="319"/>
      <c r="O34" s="319"/>
      <c r="P34" s="319"/>
      <c r="Q34" s="376">
        <f t="shared" si="0"/>
        <v>0</v>
      </c>
      <c r="R34" s="376">
        <f t="shared" si="1"/>
        <v>0</v>
      </c>
      <c r="S34" s="3"/>
    </row>
    <row r="35" spans="1:19" ht="19.5" customHeight="1" x14ac:dyDescent="0.25">
      <c r="A35" s="5">
        <v>28</v>
      </c>
      <c r="B35" s="319"/>
      <c r="C35" s="319"/>
      <c r="D35" s="319"/>
      <c r="E35" s="319"/>
      <c r="F35" s="319"/>
      <c r="G35" s="319"/>
      <c r="H35" s="319"/>
      <c r="I35" s="319"/>
      <c r="J35" s="319"/>
      <c r="K35" s="319"/>
      <c r="L35" s="319"/>
      <c r="M35" s="319"/>
      <c r="N35" s="319"/>
      <c r="O35" s="319"/>
      <c r="P35" s="319"/>
      <c r="Q35" s="376">
        <f t="shared" si="0"/>
        <v>0</v>
      </c>
      <c r="R35" s="376">
        <f t="shared" si="1"/>
        <v>0</v>
      </c>
      <c r="S35" s="3"/>
    </row>
    <row r="36" spans="1:19" ht="19.5" customHeight="1" x14ac:dyDescent="0.25">
      <c r="A36" s="5">
        <v>29</v>
      </c>
      <c r="B36" s="319"/>
      <c r="C36" s="319"/>
      <c r="D36" s="319"/>
      <c r="E36" s="319"/>
      <c r="F36" s="319"/>
      <c r="G36" s="319"/>
      <c r="H36" s="319"/>
      <c r="I36" s="319"/>
      <c r="J36" s="319"/>
      <c r="K36" s="319"/>
      <c r="L36" s="319"/>
      <c r="M36" s="319"/>
      <c r="N36" s="319"/>
      <c r="O36" s="319"/>
      <c r="P36" s="319"/>
      <c r="Q36" s="376">
        <f t="shared" si="0"/>
        <v>0</v>
      </c>
      <c r="R36" s="376">
        <f t="shared" si="1"/>
        <v>0</v>
      </c>
      <c r="S36" s="3"/>
    </row>
    <row r="37" spans="1:19" ht="19.5" customHeight="1" x14ac:dyDescent="0.25">
      <c r="A37" s="5">
        <v>30</v>
      </c>
      <c r="B37" s="319"/>
      <c r="C37" s="319"/>
      <c r="D37" s="319"/>
      <c r="E37" s="319"/>
      <c r="F37" s="319"/>
      <c r="G37" s="319"/>
      <c r="H37" s="319"/>
      <c r="I37" s="319"/>
      <c r="J37" s="319"/>
      <c r="K37" s="319"/>
      <c r="L37" s="319"/>
      <c r="M37" s="319"/>
      <c r="N37" s="319"/>
      <c r="O37" s="319"/>
      <c r="P37" s="319"/>
      <c r="Q37" s="376">
        <f t="shared" si="0"/>
        <v>0</v>
      </c>
      <c r="R37" s="376">
        <f t="shared" si="1"/>
        <v>0</v>
      </c>
      <c r="S37" s="3"/>
    </row>
    <row r="38" spans="1:19" ht="19.5" customHeight="1" x14ac:dyDescent="0.25">
      <c r="A38" s="5">
        <v>31</v>
      </c>
      <c r="B38" s="319"/>
      <c r="C38" s="319"/>
      <c r="D38" s="319"/>
      <c r="E38" s="319"/>
      <c r="F38" s="319"/>
      <c r="G38" s="319"/>
      <c r="H38" s="319"/>
      <c r="I38" s="319"/>
      <c r="J38" s="319"/>
      <c r="K38" s="319"/>
      <c r="L38" s="319"/>
      <c r="M38" s="319"/>
      <c r="N38" s="319"/>
      <c r="O38" s="319"/>
      <c r="P38" s="319"/>
      <c r="Q38" s="376">
        <f t="shared" si="0"/>
        <v>0</v>
      </c>
      <c r="R38" s="376">
        <f t="shared" si="1"/>
        <v>0</v>
      </c>
      <c r="S38" s="3"/>
    </row>
    <row r="39" spans="1:19" ht="27" thickBot="1" x14ac:dyDescent="0.3">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si="0"/>
        <v>0</v>
      </c>
      <c r="R39" s="378">
        <f>+B39-Q39</f>
        <v>0</v>
      </c>
      <c r="S39" s="3"/>
    </row>
    <row r="40" spans="1:19" ht="26.4" x14ac:dyDescent="0.25">
      <c r="A40" s="386" t="s">
        <v>317</v>
      </c>
      <c r="B40" s="321">
        <f>-B5+B39</f>
        <v>0</v>
      </c>
      <c r="C40" s="321">
        <f t="shared" ref="C40:Q40" si="4">+C5-C39</f>
        <v>0</v>
      </c>
      <c r="D40" s="321">
        <f t="shared" si="4"/>
        <v>0</v>
      </c>
      <c r="E40" s="321">
        <f t="shared" si="4"/>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1">
        <f t="shared" si="4"/>
        <v>0</v>
      </c>
      <c r="R40" s="321">
        <f>+R5+R39</f>
        <v>0</v>
      </c>
      <c r="S40" s="3"/>
    </row>
    <row r="41" spans="1:19" x14ac:dyDescent="0.25">
      <c r="A41" s="14"/>
      <c r="B41" s="323"/>
      <c r="C41" s="324"/>
      <c r="D41" s="324"/>
      <c r="E41" s="324"/>
      <c r="F41" s="324"/>
      <c r="G41" s="324"/>
      <c r="H41" s="324"/>
      <c r="I41" s="324"/>
      <c r="J41" s="324"/>
      <c r="K41" s="324"/>
      <c r="L41" s="324"/>
      <c r="M41" s="324"/>
      <c r="N41" s="324"/>
      <c r="O41" s="324"/>
      <c r="P41" s="324"/>
      <c r="Q41" s="323"/>
      <c r="R41" s="323"/>
      <c r="S41" s="3"/>
    </row>
    <row r="42" spans="1:19" ht="26.4" x14ac:dyDescent="0.25">
      <c r="A42" s="386" t="s">
        <v>318</v>
      </c>
      <c r="B42" s="315">
        <f>+'Monthly Spending Plan summary'!B23</f>
        <v>0</v>
      </c>
      <c r="C42" s="315">
        <f>+'Monthly Spending Plan summary'!C23</f>
        <v>0</v>
      </c>
      <c r="D42" s="315">
        <f>+'Monthly Spending Plan summary'!D23</f>
        <v>0</v>
      </c>
      <c r="E42" s="315">
        <f>+'Monthly Spending Plan summary'!E23</f>
        <v>0</v>
      </c>
      <c r="F42" s="315">
        <f>+'Monthly Spending Plan summary'!F23</f>
        <v>0</v>
      </c>
      <c r="G42" s="315">
        <f>+'Monthly Spending Plan summary'!G23</f>
        <v>0</v>
      </c>
      <c r="H42" s="315">
        <f>+'Monthly Spending Plan summary'!H23</f>
        <v>0</v>
      </c>
      <c r="I42" s="315">
        <f>+'Monthly Spending Plan summary'!I23</f>
        <v>0</v>
      </c>
      <c r="J42" s="315">
        <f>+'Monthly Spending Plan summary'!J23</f>
        <v>0</v>
      </c>
      <c r="K42" s="315">
        <f>+'Monthly Spending Plan summary'!K23</f>
        <v>0</v>
      </c>
      <c r="L42" s="315">
        <f>+'Monthly Spending Plan summary'!L23</f>
        <v>0</v>
      </c>
      <c r="M42" s="315">
        <f>+'Monthly Spending Plan summary'!M23</f>
        <v>0</v>
      </c>
      <c r="N42" s="315">
        <f>+'Monthly Spending Plan summary'!N23</f>
        <v>0</v>
      </c>
      <c r="O42" s="315">
        <f>+'Monthly Spending Plan summary'!O23</f>
        <v>0</v>
      </c>
      <c r="P42" s="315">
        <f>+'Monthly Spending Plan summary'!P23</f>
        <v>0</v>
      </c>
      <c r="Q42" s="315">
        <f>+'Monthly Spending Plan summary'!Q23</f>
        <v>0</v>
      </c>
      <c r="R42" s="315">
        <f>+'Monthly Spending Plan summary'!R23</f>
        <v>0</v>
      </c>
      <c r="S42" s="3"/>
    </row>
    <row r="43" spans="1:19" ht="26.4" x14ac:dyDescent="0.25">
      <c r="A43" s="386" t="s">
        <v>314</v>
      </c>
      <c r="B43" s="315">
        <f>+'Actual summary'!B24</f>
        <v>0</v>
      </c>
      <c r="C43" s="315">
        <f>+'Actual summary'!C24</f>
        <v>0</v>
      </c>
      <c r="D43" s="315">
        <f>+'Actual summary'!D24</f>
        <v>0</v>
      </c>
      <c r="E43" s="315">
        <f>+'Actual summary'!E24</f>
        <v>0</v>
      </c>
      <c r="F43" s="315">
        <f>+'Actual summary'!F24</f>
        <v>0</v>
      </c>
      <c r="G43" s="315">
        <f>+'Actual summary'!G24</f>
        <v>0</v>
      </c>
      <c r="H43" s="315">
        <f>+'Actual summary'!H24</f>
        <v>0</v>
      </c>
      <c r="I43" s="315">
        <f>+'Actual summary'!I24</f>
        <v>0</v>
      </c>
      <c r="J43" s="315">
        <f>+'Actual summary'!J24</f>
        <v>0</v>
      </c>
      <c r="K43" s="315">
        <f>+'Actual summary'!K24</f>
        <v>0</v>
      </c>
      <c r="L43" s="315">
        <f>+'Actual summary'!L24</f>
        <v>0</v>
      </c>
      <c r="M43" s="315">
        <f>+'Actual summary'!M24</f>
        <v>0</v>
      </c>
      <c r="N43" s="315">
        <f>+'Actual summary'!N24</f>
        <v>0</v>
      </c>
      <c r="O43" s="315">
        <f>+'Actual summary'!O24</f>
        <v>0</v>
      </c>
      <c r="P43" s="315">
        <f>+'Actual summary'!P24</f>
        <v>0</v>
      </c>
      <c r="Q43" s="315">
        <f>+'Actual summary'!Q24</f>
        <v>0</v>
      </c>
      <c r="R43" s="315">
        <f>+'Actual summary'!R24</f>
        <v>0</v>
      </c>
      <c r="S43" s="3"/>
    </row>
    <row r="44" spans="1:19" ht="26.4" x14ac:dyDescent="0.25">
      <c r="A44" s="386" t="s">
        <v>301</v>
      </c>
      <c r="B44" s="315">
        <f>-B42+B43</f>
        <v>0</v>
      </c>
      <c r="C44" s="315">
        <f t="shared" ref="C44:Q44" si="5">+C42-C43</f>
        <v>0</v>
      </c>
      <c r="D44" s="315">
        <f t="shared" si="5"/>
        <v>0</v>
      </c>
      <c r="E44" s="315">
        <f t="shared" si="5"/>
        <v>0</v>
      </c>
      <c r="F44" s="315">
        <f t="shared" si="5"/>
        <v>0</v>
      </c>
      <c r="G44" s="315">
        <f t="shared" si="5"/>
        <v>0</v>
      </c>
      <c r="H44" s="315">
        <f t="shared" si="5"/>
        <v>0</v>
      </c>
      <c r="I44" s="315">
        <f t="shared" si="5"/>
        <v>0</v>
      </c>
      <c r="J44" s="315">
        <f t="shared" si="5"/>
        <v>0</v>
      </c>
      <c r="K44" s="315">
        <f t="shared" si="5"/>
        <v>0</v>
      </c>
      <c r="L44" s="315">
        <f t="shared" si="5"/>
        <v>0</v>
      </c>
      <c r="M44" s="315">
        <f t="shared" si="5"/>
        <v>0</v>
      </c>
      <c r="N44" s="315">
        <f t="shared" si="5"/>
        <v>0</v>
      </c>
      <c r="O44" s="315">
        <f t="shared" si="5"/>
        <v>0</v>
      </c>
      <c r="P44" s="315">
        <f t="shared" si="5"/>
        <v>0</v>
      </c>
      <c r="Q44" s="315">
        <f t="shared" si="5"/>
        <v>0</v>
      </c>
      <c r="R44" s="315">
        <f>+R42+R43</f>
        <v>0</v>
      </c>
      <c r="S44" s="3"/>
    </row>
    <row r="45" spans="1:19" x14ac:dyDescent="0.25">
      <c r="A45" s="5"/>
      <c r="B45" s="315"/>
      <c r="C45" s="325"/>
      <c r="D45" s="325"/>
      <c r="E45" s="325"/>
      <c r="F45" s="325"/>
      <c r="G45" s="325"/>
      <c r="H45" s="325"/>
      <c r="I45" s="325"/>
      <c r="J45" s="325"/>
      <c r="K45" s="325"/>
      <c r="L45" s="325"/>
      <c r="M45" s="325"/>
      <c r="N45" s="325"/>
      <c r="O45" s="325"/>
      <c r="P45" s="325"/>
      <c r="Q45" s="379"/>
      <c r="R45" s="379"/>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18.75" customHeight="1" x14ac:dyDescent="0.25">
      <c r="A47" s="387" t="s">
        <v>307</v>
      </c>
      <c r="B47" s="326"/>
      <c r="C47" s="380" t="s">
        <v>311</v>
      </c>
      <c r="D47" s="327"/>
      <c r="E47" s="328">
        <f>+B39</f>
        <v>0</v>
      </c>
      <c r="F47" s="322"/>
      <c r="G47" s="380" t="s">
        <v>311</v>
      </c>
      <c r="H47" s="327"/>
      <c r="I47" s="328">
        <f>+Feb!M47</f>
        <v>0</v>
      </c>
      <c r="J47" s="322"/>
      <c r="K47" s="380" t="s">
        <v>311</v>
      </c>
      <c r="L47" s="329"/>
      <c r="M47" s="328">
        <f>+B43</f>
        <v>0</v>
      </c>
      <c r="N47" s="322"/>
      <c r="O47" s="322"/>
      <c r="P47" s="322"/>
      <c r="Q47" s="321"/>
      <c r="R47" s="321"/>
      <c r="S47" s="3"/>
    </row>
    <row r="48" spans="1:19" ht="18.75" customHeight="1" x14ac:dyDescent="0.3">
      <c r="A48" s="387" t="s">
        <v>308</v>
      </c>
      <c r="B48" s="326"/>
      <c r="C48" s="381" t="s">
        <v>309</v>
      </c>
      <c r="D48" s="322"/>
      <c r="E48" s="331">
        <f>+Q39</f>
        <v>0</v>
      </c>
      <c r="F48" s="330" t="s">
        <v>21</v>
      </c>
      <c r="G48" s="381" t="s">
        <v>309</v>
      </c>
      <c r="H48" s="322"/>
      <c r="I48" s="331">
        <f>+Feb!M48</f>
        <v>0</v>
      </c>
      <c r="J48" s="330" t="s">
        <v>20</v>
      </c>
      <c r="K48" s="381" t="s">
        <v>309</v>
      </c>
      <c r="L48" s="321"/>
      <c r="M48" s="331">
        <f>+Q43</f>
        <v>0</v>
      </c>
      <c r="N48" s="322"/>
      <c r="O48" s="322"/>
      <c r="P48" s="322"/>
      <c r="Q48" s="321"/>
      <c r="R48" s="321"/>
      <c r="S48" s="3"/>
    </row>
    <row r="49" spans="1:19" ht="18.75"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1"/>
      <c r="R49" s="321"/>
      <c r="S49" s="3"/>
    </row>
    <row r="50" spans="1:19" x14ac:dyDescent="0.25">
      <c r="A50" s="5"/>
      <c r="B50" s="5"/>
      <c r="C50" s="3"/>
      <c r="D50" s="3"/>
      <c r="E50" s="5"/>
      <c r="F50" s="3"/>
      <c r="G50" s="3"/>
      <c r="H50" s="3"/>
      <c r="I50" s="3"/>
      <c r="J50" s="3"/>
      <c r="K50" s="3"/>
      <c r="L50" s="3"/>
      <c r="M50" s="3"/>
      <c r="N50" s="3"/>
      <c r="O50" s="3"/>
      <c r="P50" s="3"/>
      <c r="Q50" s="5"/>
      <c r="R50" s="5"/>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34" right="0.26" top="0.56000000000000005" bottom="0.45" header="0.22" footer="0.16"/>
  <pageSetup paperSize="9" scale="75" orientation="portrait" horizontalDpi="300" verticalDpi="300" r:id="rId1"/>
  <headerFooter alignWithMargins="0">
    <oddHeader>&amp;C&amp;"Arial,Bold"&amp;12Monthly Budget</oddHeader>
    <oddFooter>&amp;L&amp;F
&amp;A&amp;R&amp;D &amp;T</oddFooter>
  </headerFooter>
  <colBreaks count="1" manualBreakCount="1">
    <brk id="9" min="1" max="4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2"/>
  <sheetViews>
    <sheetView zoomScale="75" zoomScaleNormal="75" workbookViewId="0">
      <pane xSplit="1" ySplit="4" topLeftCell="B5" activePane="bottomRight" state="frozen"/>
      <selection activeCell="B4" sqref="B4"/>
      <selection pane="topRight" activeCell="B4" sqref="B4"/>
      <selection pane="bottomLeft" activeCell="B4" sqref="B4"/>
      <selection pane="bottomRight" activeCell="B7" sqref="B7"/>
    </sheetView>
  </sheetViews>
  <sheetFormatPr defaultRowHeight="13.2" x14ac:dyDescent="0.25"/>
  <cols>
    <col min="1" max="1" width="14" style="2" customWidth="1"/>
    <col min="2" max="2" width="16.33203125" customWidth="1"/>
    <col min="3" max="9" width="14.44140625" customWidth="1"/>
    <col min="10" max="10" width="13" customWidth="1"/>
    <col min="11" max="12" width="11.6640625" customWidth="1"/>
    <col min="13" max="13" width="18.21875" customWidth="1"/>
    <col min="14" max="14" width="13" customWidth="1"/>
    <col min="15" max="15" width="11.77734375" customWidth="1"/>
    <col min="16" max="16" width="14.5546875" customWidth="1"/>
    <col min="17" max="18" width="12.5546875" customWidth="1"/>
  </cols>
  <sheetData>
    <row r="1" spans="1:19" ht="30" x14ac:dyDescent="0.5">
      <c r="B1" s="519" t="s">
        <v>299</v>
      </c>
      <c r="C1" s="519"/>
      <c r="D1" s="519"/>
      <c r="E1" s="519"/>
      <c r="F1" s="519"/>
      <c r="G1" s="519"/>
      <c r="H1" s="519"/>
      <c r="I1" s="519"/>
      <c r="J1" s="519"/>
      <c r="K1" s="519"/>
      <c r="L1" s="519"/>
      <c r="M1" s="519"/>
      <c r="N1" s="519"/>
      <c r="O1" s="519"/>
      <c r="P1" s="519"/>
      <c r="Q1" s="2"/>
      <c r="R1" s="2"/>
    </row>
    <row r="2" spans="1:19" s="14" customFormat="1" ht="17.399999999999999" x14ac:dyDescent="0.3">
      <c r="A2" s="12" t="s">
        <v>1</v>
      </c>
      <c r="B2" s="12" t="s">
        <v>14</v>
      </c>
      <c r="C2" s="12" t="s">
        <v>3</v>
      </c>
      <c r="D2" s="12">
        <f>'Monthly Spending Plan summary'!F2</f>
        <v>2024</v>
      </c>
      <c r="E2" s="371"/>
      <c r="R2" s="372" t="s">
        <v>304</v>
      </c>
    </row>
    <row r="3" spans="1:19" s="5" customFormat="1" x14ac:dyDescent="0.25">
      <c r="Q3" s="372" t="s">
        <v>302</v>
      </c>
      <c r="R3" s="372" t="s">
        <v>306</v>
      </c>
    </row>
    <row r="4" spans="1:19" s="5" customFormat="1" ht="13.8" thickBot="1" x14ac:dyDescent="0.3">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6.4" x14ac:dyDescent="0.25">
      <c r="A5" s="386" t="s">
        <v>300</v>
      </c>
      <c r="B5" s="315">
        <f>+'Monthly Spending Plan summary'!B9</f>
        <v>0</v>
      </c>
      <c r="C5" s="315">
        <f>+'Monthly Spending Plan summary'!C9</f>
        <v>0</v>
      </c>
      <c r="D5" s="315">
        <f>+'Monthly Spending Plan summary'!D9</f>
        <v>0</v>
      </c>
      <c r="E5" s="315">
        <f>+'Monthly Spending Plan summary'!E9</f>
        <v>0</v>
      </c>
      <c r="F5" s="315">
        <f>+'Monthly Spending Plan summary'!F9</f>
        <v>0</v>
      </c>
      <c r="G5" s="315">
        <f>+'Monthly Spending Plan summary'!G9</f>
        <v>0</v>
      </c>
      <c r="H5" s="315">
        <f>+'Monthly Spending Plan summary'!H9</f>
        <v>0</v>
      </c>
      <c r="I5" s="315">
        <f>+'Monthly Spending Plan summary'!I9</f>
        <v>0</v>
      </c>
      <c r="J5" s="315">
        <f>+'Monthly Spending Plan summary'!J9</f>
        <v>0</v>
      </c>
      <c r="K5" s="315">
        <f>+'Monthly Spending Plan summary'!K9</f>
        <v>0</v>
      </c>
      <c r="L5" s="315">
        <f>+'Monthly Spending Plan summary'!L9</f>
        <v>0</v>
      </c>
      <c r="M5" s="315">
        <f>+'Monthly Spending Plan summary'!M9</f>
        <v>0</v>
      </c>
      <c r="N5" s="315">
        <f>+'Monthly Spending Plan summary'!N9</f>
        <v>0</v>
      </c>
      <c r="O5" s="315">
        <f>+'Monthly Spending Plan summary'!O9</f>
        <v>0</v>
      </c>
      <c r="P5" s="315">
        <f>+'Monthly Spending Plan summary'!P9</f>
        <v>0</v>
      </c>
      <c r="Q5" s="316">
        <f>SUM(C5:P5)</f>
        <v>0</v>
      </c>
      <c r="R5" s="337">
        <f>+B5-Q5</f>
        <v>0</v>
      </c>
      <c r="S5" s="13"/>
    </row>
    <row r="6" spans="1:19" x14ac:dyDescent="0.25">
      <c r="A6" s="5" t="s">
        <v>0</v>
      </c>
      <c r="B6" s="317"/>
      <c r="C6" s="318"/>
      <c r="D6" s="318"/>
      <c r="E6" s="318"/>
      <c r="F6" s="318"/>
      <c r="G6" s="318"/>
      <c r="H6" s="318"/>
      <c r="I6" s="318"/>
      <c r="J6" s="318"/>
      <c r="K6" s="318"/>
      <c r="L6" s="318"/>
      <c r="M6" s="318"/>
      <c r="N6" s="318"/>
      <c r="O6" s="318"/>
      <c r="P6" s="318"/>
      <c r="Q6" s="318"/>
      <c r="R6" s="318"/>
      <c r="S6" s="3"/>
    </row>
    <row r="7" spans="1:19" ht="19.5" customHeight="1" x14ac:dyDescent="0.25">
      <c r="A7" s="5">
        <v>1</v>
      </c>
      <c r="B7" s="319"/>
      <c r="C7" s="319"/>
      <c r="D7" s="319"/>
      <c r="E7" s="319"/>
      <c r="F7" s="319"/>
      <c r="G7" s="319"/>
      <c r="H7" s="319"/>
      <c r="I7" s="319"/>
      <c r="J7" s="319"/>
      <c r="K7" s="319"/>
      <c r="L7" s="319"/>
      <c r="M7" s="319"/>
      <c r="N7" s="319"/>
      <c r="O7" s="319"/>
      <c r="P7" s="319"/>
      <c r="Q7" s="334">
        <f t="shared" ref="Q7:Q39" si="0">SUM(C7:P7)</f>
        <v>0</v>
      </c>
      <c r="R7" s="334">
        <f>+B7-Q7</f>
        <v>0</v>
      </c>
      <c r="S7" s="3"/>
    </row>
    <row r="8" spans="1:19" ht="19.5" customHeight="1" x14ac:dyDescent="0.25">
      <c r="A8" s="5">
        <v>2</v>
      </c>
      <c r="B8" s="319"/>
      <c r="C8" s="319"/>
      <c r="D8" s="319"/>
      <c r="E8" s="319"/>
      <c r="F8" s="319"/>
      <c r="G8" s="319"/>
      <c r="H8" s="319"/>
      <c r="I8" s="319"/>
      <c r="J8" s="319"/>
      <c r="K8" s="319"/>
      <c r="L8" s="319"/>
      <c r="M8" s="319"/>
      <c r="N8" s="319"/>
      <c r="O8" s="319"/>
      <c r="P8" s="319"/>
      <c r="Q8" s="334">
        <f t="shared" si="0"/>
        <v>0</v>
      </c>
      <c r="R8" s="334">
        <f t="shared" ref="R8:R38" si="1">+B8-Q8</f>
        <v>0</v>
      </c>
      <c r="S8" s="3"/>
    </row>
    <row r="9" spans="1:19" ht="19.5" customHeight="1" x14ac:dyDescent="0.25">
      <c r="A9" s="5">
        <v>3</v>
      </c>
      <c r="B9" s="319"/>
      <c r="C9" s="319"/>
      <c r="D9" s="319"/>
      <c r="E9" s="319"/>
      <c r="F9" s="319"/>
      <c r="G9" s="319"/>
      <c r="H9" s="319"/>
      <c r="I9" s="319"/>
      <c r="J9" s="319"/>
      <c r="K9" s="319"/>
      <c r="L9" s="319"/>
      <c r="M9" s="319"/>
      <c r="N9" s="319"/>
      <c r="O9" s="319"/>
      <c r="P9" s="319"/>
      <c r="Q9" s="334">
        <f t="shared" si="0"/>
        <v>0</v>
      </c>
      <c r="R9" s="334">
        <f t="shared" si="1"/>
        <v>0</v>
      </c>
      <c r="S9" s="3"/>
    </row>
    <row r="10" spans="1:19" ht="19.5" customHeight="1" x14ac:dyDescent="0.25">
      <c r="A10" s="5">
        <v>4</v>
      </c>
      <c r="B10" s="319"/>
      <c r="C10" s="319"/>
      <c r="D10" s="319"/>
      <c r="E10" s="319"/>
      <c r="F10" s="319"/>
      <c r="G10" s="319"/>
      <c r="H10" s="319"/>
      <c r="I10" s="319"/>
      <c r="J10" s="319"/>
      <c r="K10" s="319"/>
      <c r="L10" s="319"/>
      <c r="M10" s="319"/>
      <c r="N10" s="319"/>
      <c r="O10" s="319"/>
      <c r="P10" s="319"/>
      <c r="Q10" s="334">
        <f t="shared" si="0"/>
        <v>0</v>
      </c>
      <c r="R10" s="334">
        <f t="shared" si="1"/>
        <v>0</v>
      </c>
      <c r="S10" s="3"/>
    </row>
    <row r="11" spans="1:19" ht="19.5" customHeight="1" x14ac:dyDescent="0.25">
      <c r="A11" s="5">
        <v>5</v>
      </c>
      <c r="B11" s="319"/>
      <c r="C11" s="319"/>
      <c r="D11" s="319"/>
      <c r="E11" s="319"/>
      <c r="F11" s="319"/>
      <c r="G11" s="319"/>
      <c r="H11" s="319"/>
      <c r="I11" s="319"/>
      <c r="J11" s="319"/>
      <c r="K11" s="319"/>
      <c r="L11" s="319"/>
      <c r="M11" s="319"/>
      <c r="N11" s="319"/>
      <c r="O11" s="319"/>
      <c r="P11" s="319"/>
      <c r="Q11" s="334">
        <f t="shared" si="0"/>
        <v>0</v>
      </c>
      <c r="R11" s="334">
        <f t="shared" si="1"/>
        <v>0</v>
      </c>
      <c r="S11" s="3"/>
    </row>
    <row r="12" spans="1:19" ht="19.5" customHeight="1" x14ac:dyDescent="0.25">
      <c r="A12" s="5">
        <v>6</v>
      </c>
      <c r="B12" s="319"/>
      <c r="C12" s="319"/>
      <c r="D12" s="319"/>
      <c r="E12" s="319"/>
      <c r="F12" s="319"/>
      <c r="G12" s="319"/>
      <c r="H12" s="319"/>
      <c r="I12" s="319"/>
      <c r="J12" s="319"/>
      <c r="K12" s="319"/>
      <c r="L12" s="319"/>
      <c r="M12" s="319"/>
      <c r="N12" s="319"/>
      <c r="O12" s="319"/>
      <c r="P12" s="319"/>
      <c r="Q12" s="334">
        <f t="shared" si="0"/>
        <v>0</v>
      </c>
      <c r="R12" s="334">
        <f t="shared" si="1"/>
        <v>0</v>
      </c>
      <c r="S12" s="3"/>
    </row>
    <row r="13" spans="1:19" ht="19.5" customHeight="1" x14ac:dyDescent="0.25">
      <c r="A13" s="5">
        <v>7</v>
      </c>
      <c r="B13" s="319"/>
      <c r="C13" s="319"/>
      <c r="D13" s="319"/>
      <c r="E13" s="319"/>
      <c r="F13" s="319"/>
      <c r="G13" s="319"/>
      <c r="H13" s="319"/>
      <c r="I13" s="319"/>
      <c r="J13" s="319"/>
      <c r="K13" s="319"/>
      <c r="L13" s="319"/>
      <c r="M13" s="319"/>
      <c r="N13" s="319"/>
      <c r="O13" s="319"/>
      <c r="P13" s="319"/>
      <c r="Q13" s="334">
        <f t="shared" si="0"/>
        <v>0</v>
      </c>
      <c r="R13" s="334">
        <f t="shared" si="1"/>
        <v>0</v>
      </c>
      <c r="S13" s="3"/>
    </row>
    <row r="14" spans="1:19" ht="19.5" customHeight="1" x14ac:dyDescent="0.25">
      <c r="A14" s="5">
        <v>8</v>
      </c>
      <c r="B14" s="319"/>
      <c r="C14" s="319"/>
      <c r="D14" s="319"/>
      <c r="E14" s="319"/>
      <c r="F14" s="319"/>
      <c r="G14" s="319"/>
      <c r="H14" s="319"/>
      <c r="I14" s="319"/>
      <c r="J14" s="319"/>
      <c r="K14" s="319"/>
      <c r="L14" s="319"/>
      <c r="M14" s="319"/>
      <c r="N14" s="319"/>
      <c r="O14" s="319"/>
      <c r="P14" s="319"/>
      <c r="Q14" s="334">
        <f t="shared" si="0"/>
        <v>0</v>
      </c>
      <c r="R14" s="334">
        <f t="shared" si="1"/>
        <v>0</v>
      </c>
      <c r="S14" s="3"/>
    </row>
    <row r="15" spans="1:19" ht="19.5" customHeight="1" x14ac:dyDescent="0.25">
      <c r="A15" s="5">
        <v>9</v>
      </c>
      <c r="B15" s="319"/>
      <c r="C15" s="319"/>
      <c r="D15" s="319"/>
      <c r="E15" s="319"/>
      <c r="F15" s="319"/>
      <c r="G15" s="319"/>
      <c r="H15" s="319"/>
      <c r="I15" s="319"/>
      <c r="J15" s="319"/>
      <c r="K15" s="319"/>
      <c r="L15" s="319"/>
      <c r="M15" s="319"/>
      <c r="N15" s="319"/>
      <c r="O15" s="319"/>
      <c r="P15" s="319"/>
      <c r="Q15" s="334">
        <f t="shared" si="0"/>
        <v>0</v>
      </c>
      <c r="R15" s="334">
        <f t="shared" si="1"/>
        <v>0</v>
      </c>
      <c r="S15" s="3"/>
    </row>
    <row r="16" spans="1:19" ht="19.5" customHeight="1" x14ac:dyDescent="0.25">
      <c r="A16" s="5">
        <v>10</v>
      </c>
      <c r="B16" s="319"/>
      <c r="C16" s="319"/>
      <c r="D16" s="319"/>
      <c r="E16" s="319"/>
      <c r="F16" s="319"/>
      <c r="G16" s="319"/>
      <c r="H16" s="319"/>
      <c r="I16" s="319"/>
      <c r="J16" s="319"/>
      <c r="K16" s="319"/>
      <c r="L16" s="319"/>
      <c r="M16" s="319"/>
      <c r="N16" s="319"/>
      <c r="O16" s="319"/>
      <c r="P16" s="319"/>
      <c r="Q16" s="334">
        <f t="shared" si="0"/>
        <v>0</v>
      </c>
      <c r="R16" s="334">
        <f t="shared" si="1"/>
        <v>0</v>
      </c>
      <c r="S16" s="3"/>
    </row>
    <row r="17" spans="1:20" ht="19.5" customHeight="1" x14ac:dyDescent="0.25">
      <c r="A17" s="5">
        <v>11</v>
      </c>
      <c r="B17" s="319"/>
      <c r="C17" s="319"/>
      <c r="D17" s="319"/>
      <c r="E17" s="319"/>
      <c r="F17" s="319"/>
      <c r="G17" s="319"/>
      <c r="H17" s="319"/>
      <c r="I17" s="319"/>
      <c r="J17" s="319"/>
      <c r="K17" s="319"/>
      <c r="L17" s="319"/>
      <c r="M17" s="319"/>
      <c r="N17" s="319"/>
      <c r="O17" s="319"/>
      <c r="P17" s="319"/>
      <c r="Q17" s="334">
        <f t="shared" si="0"/>
        <v>0</v>
      </c>
      <c r="R17" s="334">
        <f t="shared" si="1"/>
        <v>0</v>
      </c>
      <c r="S17" s="3"/>
    </row>
    <row r="18" spans="1:20" ht="19.5" customHeight="1" x14ac:dyDescent="0.25">
      <c r="A18" s="5">
        <v>12</v>
      </c>
      <c r="B18" s="319"/>
      <c r="C18" s="319"/>
      <c r="D18" s="319"/>
      <c r="E18" s="319"/>
      <c r="F18" s="319"/>
      <c r="G18" s="319"/>
      <c r="H18" s="319"/>
      <c r="I18" s="319"/>
      <c r="J18" s="319"/>
      <c r="K18" s="319"/>
      <c r="L18" s="319"/>
      <c r="M18" s="319"/>
      <c r="N18" s="319"/>
      <c r="O18" s="319"/>
      <c r="P18" s="319"/>
      <c r="Q18" s="334">
        <f t="shared" si="0"/>
        <v>0</v>
      </c>
      <c r="R18" s="334">
        <f t="shared" si="1"/>
        <v>0</v>
      </c>
      <c r="S18" s="3"/>
    </row>
    <row r="19" spans="1:20" ht="19.5" customHeight="1" x14ac:dyDescent="0.25">
      <c r="A19" s="5">
        <v>13</v>
      </c>
      <c r="B19" s="319"/>
      <c r="C19" s="319"/>
      <c r="D19" s="319"/>
      <c r="E19" s="319"/>
      <c r="F19" s="319"/>
      <c r="G19" s="319"/>
      <c r="H19" s="319"/>
      <c r="I19" s="319"/>
      <c r="J19" s="319"/>
      <c r="K19" s="319"/>
      <c r="L19" s="319"/>
      <c r="M19" s="319"/>
      <c r="N19" s="319"/>
      <c r="O19" s="319"/>
      <c r="P19" s="319"/>
      <c r="Q19" s="334">
        <f t="shared" si="0"/>
        <v>0</v>
      </c>
      <c r="R19" s="334">
        <f t="shared" si="1"/>
        <v>0</v>
      </c>
      <c r="S19" s="3"/>
    </row>
    <row r="20" spans="1:20" ht="19.5" customHeight="1" x14ac:dyDescent="0.25">
      <c r="A20" s="5">
        <v>14</v>
      </c>
      <c r="B20" s="319"/>
      <c r="C20" s="319"/>
      <c r="D20" s="319"/>
      <c r="E20" s="319"/>
      <c r="F20" s="319"/>
      <c r="G20" s="319"/>
      <c r="H20" s="319"/>
      <c r="I20" s="319"/>
      <c r="J20" s="319"/>
      <c r="K20" s="319"/>
      <c r="L20" s="319"/>
      <c r="M20" s="319"/>
      <c r="N20" s="319"/>
      <c r="O20" s="319"/>
      <c r="P20" s="319"/>
      <c r="Q20" s="334">
        <f t="shared" si="0"/>
        <v>0</v>
      </c>
      <c r="R20" s="334">
        <f t="shared" si="1"/>
        <v>0</v>
      </c>
      <c r="S20" s="3"/>
    </row>
    <row r="21" spans="1:20" ht="19.5" customHeight="1" x14ac:dyDescent="0.25">
      <c r="A21" s="249">
        <v>15</v>
      </c>
      <c r="B21" s="319"/>
      <c r="C21" s="319"/>
      <c r="D21" s="319"/>
      <c r="E21" s="319"/>
      <c r="F21" s="319"/>
      <c r="G21" s="319"/>
      <c r="H21" s="319"/>
      <c r="I21" s="319"/>
      <c r="J21" s="319"/>
      <c r="K21" s="319"/>
      <c r="L21" s="319"/>
      <c r="M21" s="319"/>
      <c r="N21" s="319"/>
      <c r="O21" s="319"/>
      <c r="P21" s="319"/>
      <c r="Q21" s="334">
        <f t="shared" si="0"/>
        <v>0</v>
      </c>
      <c r="R21" s="334">
        <f t="shared" si="1"/>
        <v>0</v>
      </c>
      <c r="S21" s="3"/>
    </row>
    <row r="22" spans="1:20" s="4" customFormat="1" ht="26.4" x14ac:dyDescent="0.25">
      <c r="A22" s="373" t="s">
        <v>315</v>
      </c>
      <c r="B22" s="335">
        <f>SUM(B7:B21)</f>
        <v>0</v>
      </c>
      <c r="C22" s="335">
        <f t="shared" ref="C22:P22" si="2">SUM(C7:C21)</f>
        <v>0</v>
      </c>
      <c r="D22" s="335">
        <f t="shared" si="2"/>
        <v>0</v>
      </c>
      <c r="E22" s="335">
        <f t="shared" si="2"/>
        <v>0</v>
      </c>
      <c r="F22" s="335">
        <f t="shared" si="2"/>
        <v>0</v>
      </c>
      <c r="G22" s="335">
        <f t="shared" si="2"/>
        <v>0</v>
      </c>
      <c r="H22" s="335">
        <f t="shared" si="2"/>
        <v>0</v>
      </c>
      <c r="I22" s="335">
        <f t="shared" si="2"/>
        <v>0</v>
      </c>
      <c r="J22" s="335">
        <f t="shared" si="2"/>
        <v>0</v>
      </c>
      <c r="K22" s="335">
        <f t="shared" si="2"/>
        <v>0</v>
      </c>
      <c r="L22" s="335">
        <f t="shared" si="2"/>
        <v>0</v>
      </c>
      <c r="M22" s="335">
        <f t="shared" si="2"/>
        <v>0</v>
      </c>
      <c r="N22" s="335">
        <f t="shared" si="2"/>
        <v>0</v>
      </c>
      <c r="O22" s="335">
        <f t="shared" si="2"/>
        <v>0</v>
      </c>
      <c r="P22" s="335">
        <f t="shared" si="2"/>
        <v>0</v>
      </c>
      <c r="Q22" s="336">
        <f t="shared" si="0"/>
        <v>0</v>
      </c>
      <c r="R22" s="334">
        <f t="shared" si="1"/>
        <v>0</v>
      </c>
      <c r="S22" s="13"/>
      <c r="T22"/>
    </row>
    <row r="23" spans="1:20" ht="19.5" customHeight="1" x14ac:dyDescent="0.25">
      <c r="A23" s="5">
        <v>16</v>
      </c>
      <c r="B23" s="319"/>
      <c r="C23" s="319"/>
      <c r="D23" s="319"/>
      <c r="E23" s="319"/>
      <c r="F23" s="319"/>
      <c r="G23" s="319"/>
      <c r="H23" s="319"/>
      <c r="I23" s="319"/>
      <c r="J23" s="319"/>
      <c r="K23" s="319"/>
      <c r="L23" s="319"/>
      <c r="M23" s="319"/>
      <c r="N23" s="319"/>
      <c r="O23" s="319"/>
      <c r="P23" s="319"/>
      <c r="Q23" s="334">
        <f t="shared" si="0"/>
        <v>0</v>
      </c>
      <c r="R23" s="334">
        <f t="shared" si="1"/>
        <v>0</v>
      </c>
      <c r="S23" s="3"/>
    </row>
    <row r="24" spans="1:20" ht="19.5" customHeight="1" x14ac:dyDescent="0.25">
      <c r="A24" s="5">
        <v>17</v>
      </c>
      <c r="B24" s="319"/>
      <c r="C24" s="319"/>
      <c r="D24" s="319"/>
      <c r="E24" s="319"/>
      <c r="F24" s="319"/>
      <c r="G24" s="319"/>
      <c r="H24" s="319"/>
      <c r="I24" s="319"/>
      <c r="J24" s="319"/>
      <c r="K24" s="319"/>
      <c r="L24" s="319"/>
      <c r="M24" s="319"/>
      <c r="N24" s="319"/>
      <c r="O24" s="319"/>
      <c r="P24" s="319"/>
      <c r="Q24" s="334">
        <f t="shared" si="0"/>
        <v>0</v>
      </c>
      <c r="R24" s="334">
        <f t="shared" si="1"/>
        <v>0</v>
      </c>
      <c r="S24" s="3"/>
    </row>
    <row r="25" spans="1:20" ht="19.5" customHeight="1" x14ac:dyDescent="0.25">
      <c r="A25" s="5">
        <v>18</v>
      </c>
      <c r="B25" s="319"/>
      <c r="C25" s="319"/>
      <c r="D25" s="319"/>
      <c r="E25" s="319"/>
      <c r="F25" s="319"/>
      <c r="G25" s="319"/>
      <c r="H25" s="319"/>
      <c r="I25" s="319"/>
      <c r="J25" s="319"/>
      <c r="K25" s="319"/>
      <c r="L25" s="319"/>
      <c r="M25" s="319"/>
      <c r="N25" s="319"/>
      <c r="O25" s="319"/>
      <c r="P25" s="319"/>
      <c r="Q25" s="334">
        <f t="shared" si="0"/>
        <v>0</v>
      </c>
      <c r="R25" s="334">
        <f t="shared" si="1"/>
        <v>0</v>
      </c>
      <c r="S25" s="3"/>
    </row>
    <row r="26" spans="1:20" ht="19.5" customHeight="1" x14ac:dyDescent="0.25">
      <c r="A26" s="5">
        <v>19</v>
      </c>
      <c r="B26" s="319"/>
      <c r="C26" s="319"/>
      <c r="D26" s="319"/>
      <c r="E26" s="319"/>
      <c r="F26" s="319"/>
      <c r="G26" s="319"/>
      <c r="H26" s="319"/>
      <c r="I26" s="319"/>
      <c r="J26" s="319"/>
      <c r="K26" s="319"/>
      <c r="L26" s="319"/>
      <c r="M26" s="319"/>
      <c r="N26" s="319"/>
      <c r="O26" s="319"/>
      <c r="P26" s="319"/>
      <c r="Q26" s="334">
        <f t="shared" si="0"/>
        <v>0</v>
      </c>
      <c r="R26" s="334">
        <f t="shared" si="1"/>
        <v>0</v>
      </c>
      <c r="S26" s="3"/>
    </row>
    <row r="27" spans="1:20" ht="19.5" customHeight="1" x14ac:dyDescent="0.25">
      <c r="A27" s="5">
        <v>20</v>
      </c>
      <c r="B27" s="319"/>
      <c r="C27" s="319"/>
      <c r="D27" s="319"/>
      <c r="E27" s="319"/>
      <c r="F27" s="319"/>
      <c r="G27" s="319"/>
      <c r="H27" s="319"/>
      <c r="I27" s="319"/>
      <c r="J27" s="319"/>
      <c r="K27" s="319"/>
      <c r="L27" s="319"/>
      <c r="M27" s="319"/>
      <c r="N27" s="319"/>
      <c r="O27" s="319"/>
      <c r="P27" s="319"/>
      <c r="Q27" s="334">
        <f t="shared" si="0"/>
        <v>0</v>
      </c>
      <c r="R27" s="334">
        <f t="shared" si="1"/>
        <v>0</v>
      </c>
      <c r="S27" s="3"/>
    </row>
    <row r="28" spans="1:20" ht="19.5" customHeight="1" x14ac:dyDescent="0.25">
      <c r="A28" s="5">
        <v>21</v>
      </c>
      <c r="B28" s="319"/>
      <c r="C28" s="319"/>
      <c r="D28" s="319"/>
      <c r="E28" s="319"/>
      <c r="F28" s="319"/>
      <c r="G28" s="319"/>
      <c r="H28" s="319"/>
      <c r="I28" s="319"/>
      <c r="J28" s="319"/>
      <c r="K28" s="319"/>
      <c r="L28" s="319"/>
      <c r="M28" s="319"/>
      <c r="N28" s="319"/>
      <c r="O28" s="319"/>
      <c r="P28" s="319"/>
      <c r="Q28" s="334">
        <f t="shared" si="0"/>
        <v>0</v>
      </c>
      <c r="R28" s="334">
        <f t="shared" si="1"/>
        <v>0</v>
      </c>
      <c r="S28" s="3"/>
    </row>
    <row r="29" spans="1:20" ht="19.5" customHeight="1" x14ac:dyDescent="0.25">
      <c r="A29" s="5">
        <v>22</v>
      </c>
      <c r="B29" s="319"/>
      <c r="C29" s="319"/>
      <c r="D29" s="319"/>
      <c r="E29" s="319"/>
      <c r="F29" s="319"/>
      <c r="G29" s="319"/>
      <c r="H29" s="319"/>
      <c r="I29" s="319"/>
      <c r="J29" s="319"/>
      <c r="K29" s="319"/>
      <c r="L29" s="319"/>
      <c r="M29" s="319"/>
      <c r="N29" s="319"/>
      <c r="O29" s="319"/>
      <c r="P29" s="319"/>
      <c r="Q29" s="334">
        <f t="shared" si="0"/>
        <v>0</v>
      </c>
      <c r="R29" s="334">
        <f t="shared" si="1"/>
        <v>0</v>
      </c>
      <c r="S29" s="3"/>
    </row>
    <row r="30" spans="1:20" ht="19.5" customHeight="1" x14ac:dyDescent="0.25">
      <c r="A30" s="5">
        <v>23</v>
      </c>
      <c r="B30" s="319"/>
      <c r="C30" s="319"/>
      <c r="D30" s="319"/>
      <c r="E30" s="319"/>
      <c r="F30" s="319"/>
      <c r="G30" s="319"/>
      <c r="H30" s="319"/>
      <c r="I30" s="319"/>
      <c r="J30" s="319"/>
      <c r="K30" s="319"/>
      <c r="L30" s="319"/>
      <c r="M30" s="319"/>
      <c r="N30" s="319"/>
      <c r="O30" s="319"/>
      <c r="P30" s="319"/>
      <c r="Q30" s="334">
        <f t="shared" si="0"/>
        <v>0</v>
      </c>
      <c r="R30" s="334">
        <f t="shared" si="1"/>
        <v>0</v>
      </c>
      <c r="S30" s="3"/>
    </row>
    <row r="31" spans="1:20" ht="19.5" customHeight="1" x14ac:dyDescent="0.25">
      <c r="A31" s="5">
        <v>24</v>
      </c>
      <c r="B31" s="319"/>
      <c r="C31" s="319"/>
      <c r="D31" s="319"/>
      <c r="E31" s="319"/>
      <c r="F31" s="319"/>
      <c r="G31" s="319"/>
      <c r="H31" s="319"/>
      <c r="I31" s="319"/>
      <c r="J31" s="319"/>
      <c r="K31" s="319"/>
      <c r="L31" s="319"/>
      <c r="M31" s="319"/>
      <c r="N31" s="319"/>
      <c r="O31" s="319"/>
      <c r="P31" s="319"/>
      <c r="Q31" s="334">
        <f t="shared" si="0"/>
        <v>0</v>
      </c>
      <c r="R31" s="334">
        <f t="shared" si="1"/>
        <v>0</v>
      </c>
      <c r="S31" s="3"/>
    </row>
    <row r="32" spans="1:20" ht="19.5" customHeight="1" x14ac:dyDescent="0.25">
      <c r="A32" s="5">
        <v>25</v>
      </c>
      <c r="B32" s="319"/>
      <c r="C32" s="319"/>
      <c r="D32" s="319"/>
      <c r="E32" s="319"/>
      <c r="F32" s="319"/>
      <c r="G32" s="319"/>
      <c r="H32" s="319"/>
      <c r="I32" s="319"/>
      <c r="J32" s="319"/>
      <c r="K32" s="319"/>
      <c r="L32" s="319"/>
      <c r="M32" s="319"/>
      <c r="N32" s="319"/>
      <c r="O32" s="319"/>
      <c r="P32" s="319"/>
      <c r="Q32" s="334">
        <f t="shared" si="0"/>
        <v>0</v>
      </c>
      <c r="R32" s="334">
        <f t="shared" si="1"/>
        <v>0</v>
      </c>
      <c r="S32" s="3"/>
    </row>
    <row r="33" spans="1:19" ht="19.5" customHeight="1" x14ac:dyDescent="0.25">
      <c r="A33" s="5">
        <v>26</v>
      </c>
      <c r="B33" s="319"/>
      <c r="C33" s="319"/>
      <c r="D33" s="319"/>
      <c r="E33" s="319"/>
      <c r="F33" s="319"/>
      <c r="G33" s="319"/>
      <c r="H33" s="319"/>
      <c r="I33" s="319"/>
      <c r="J33" s="319"/>
      <c r="K33" s="319"/>
      <c r="L33" s="319"/>
      <c r="M33" s="319"/>
      <c r="N33" s="319"/>
      <c r="O33" s="319"/>
      <c r="P33" s="319"/>
      <c r="Q33" s="334">
        <f t="shared" si="0"/>
        <v>0</v>
      </c>
      <c r="R33" s="334">
        <f t="shared" si="1"/>
        <v>0</v>
      </c>
      <c r="S33" s="3"/>
    </row>
    <row r="34" spans="1:19" ht="19.5" customHeight="1" x14ac:dyDescent="0.25">
      <c r="A34" s="5">
        <v>27</v>
      </c>
      <c r="B34" s="319"/>
      <c r="C34" s="319"/>
      <c r="D34" s="319"/>
      <c r="E34" s="319"/>
      <c r="F34" s="319"/>
      <c r="G34" s="319"/>
      <c r="H34" s="319"/>
      <c r="I34" s="319"/>
      <c r="J34" s="319"/>
      <c r="K34" s="319"/>
      <c r="L34" s="319"/>
      <c r="M34" s="319"/>
      <c r="N34" s="319"/>
      <c r="O34" s="319"/>
      <c r="P34" s="319"/>
      <c r="Q34" s="334">
        <f t="shared" si="0"/>
        <v>0</v>
      </c>
      <c r="R34" s="334">
        <f t="shared" si="1"/>
        <v>0</v>
      </c>
      <c r="S34" s="3"/>
    </row>
    <row r="35" spans="1:19" ht="19.5" customHeight="1" x14ac:dyDescent="0.25">
      <c r="A35" s="5">
        <v>28</v>
      </c>
      <c r="B35" s="319"/>
      <c r="C35" s="319"/>
      <c r="D35" s="319"/>
      <c r="E35" s="319"/>
      <c r="F35" s="319"/>
      <c r="G35" s="319"/>
      <c r="H35" s="319"/>
      <c r="I35" s="319"/>
      <c r="J35" s="319"/>
      <c r="K35" s="319"/>
      <c r="L35" s="319"/>
      <c r="M35" s="319"/>
      <c r="N35" s="319"/>
      <c r="O35" s="319"/>
      <c r="P35" s="319"/>
      <c r="Q35" s="334">
        <f t="shared" si="0"/>
        <v>0</v>
      </c>
      <c r="R35" s="334">
        <f t="shared" si="1"/>
        <v>0</v>
      </c>
      <c r="S35" s="3"/>
    </row>
    <row r="36" spans="1:19" ht="19.5" customHeight="1" x14ac:dyDescent="0.25">
      <c r="A36" s="5">
        <v>29</v>
      </c>
      <c r="B36" s="319"/>
      <c r="C36" s="319"/>
      <c r="D36" s="319"/>
      <c r="E36" s="319"/>
      <c r="F36" s="319"/>
      <c r="G36" s="319"/>
      <c r="H36" s="319"/>
      <c r="I36" s="319"/>
      <c r="J36" s="319"/>
      <c r="K36" s="319"/>
      <c r="L36" s="319"/>
      <c r="M36" s="319"/>
      <c r="N36" s="319"/>
      <c r="O36" s="319"/>
      <c r="P36" s="319"/>
      <c r="Q36" s="334">
        <f t="shared" si="0"/>
        <v>0</v>
      </c>
      <c r="R36" s="334">
        <f t="shared" si="1"/>
        <v>0</v>
      </c>
      <c r="S36" s="3"/>
    </row>
    <row r="37" spans="1:19" ht="19.5" customHeight="1" x14ac:dyDescent="0.25">
      <c r="A37" s="5">
        <v>30</v>
      </c>
      <c r="B37" s="319"/>
      <c r="C37" s="319"/>
      <c r="D37" s="319"/>
      <c r="E37" s="319"/>
      <c r="F37" s="319"/>
      <c r="G37" s="319"/>
      <c r="H37" s="319"/>
      <c r="I37" s="319"/>
      <c r="J37" s="319"/>
      <c r="K37" s="319"/>
      <c r="L37" s="319"/>
      <c r="M37" s="319"/>
      <c r="N37" s="319"/>
      <c r="O37" s="319"/>
      <c r="P37" s="319"/>
      <c r="Q37" s="334">
        <f t="shared" si="0"/>
        <v>0</v>
      </c>
      <c r="R37" s="334">
        <f t="shared" si="1"/>
        <v>0</v>
      </c>
      <c r="S37" s="3"/>
    </row>
    <row r="38" spans="1:19" ht="19.5" customHeight="1" x14ac:dyDescent="0.25">
      <c r="A38" s="5">
        <v>31</v>
      </c>
      <c r="B38" s="319"/>
      <c r="C38" s="319"/>
      <c r="D38" s="319"/>
      <c r="E38" s="319"/>
      <c r="F38" s="319"/>
      <c r="G38" s="319"/>
      <c r="H38" s="319"/>
      <c r="I38" s="319"/>
      <c r="J38" s="319"/>
      <c r="K38" s="319"/>
      <c r="L38" s="319"/>
      <c r="M38" s="319"/>
      <c r="N38" s="319"/>
      <c r="O38" s="319"/>
      <c r="P38" s="319"/>
      <c r="Q38" s="334">
        <f t="shared" si="0"/>
        <v>0</v>
      </c>
      <c r="R38" s="334">
        <f t="shared" si="1"/>
        <v>0</v>
      </c>
      <c r="S38" s="3"/>
    </row>
    <row r="39" spans="1:19" ht="26.4" x14ac:dyDescent="0.25">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2">
        <f t="shared" si="0"/>
        <v>0</v>
      </c>
      <c r="R39" s="391">
        <f>+B39-Q39</f>
        <v>0</v>
      </c>
      <c r="S39" s="3"/>
    </row>
    <row r="40" spans="1:19" ht="26.4" x14ac:dyDescent="0.25">
      <c r="A40" s="386" t="s">
        <v>317</v>
      </c>
      <c r="B40" s="321">
        <f>-B5+B39</f>
        <v>0</v>
      </c>
      <c r="C40" s="321">
        <f t="shared" ref="C40:Q40" si="4">+C5-C39</f>
        <v>0</v>
      </c>
      <c r="D40" s="321">
        <f t="shared" si="4"/>
        <v>0</v>
      </c>
      <c r="E40" s="321">
        <f t="shared" si="4"/>
        <v>0</v>
      </c>
      <c r="F40" s="321">
        <f t="shared" si="4"/>
        <v>0</v>
      </c>
      <c r="G40" s="321">
        <f t="shared" si="4"/>
        <v>0</v>
      </c>
      <c r="H40" s="321">
        <f t="shared" si="4"/>
        <v>0</v>
      </c>
      <c r="I40" s="321">
        <f t="shared" si="4"/>
        <v>0</v>
      </c>
      <c r="J40" s="321">
        <f t="shared" si="4"/>
        <v>0</v>
      </c>
      <c r="K40" s="321">
        <f t="shared" si="4"/>
        <v>0</v>
      </c>
      <c r="L40" s="321">
        <f t="shared" si="4"/>
        <v>0</v>
      </c>
      <c r="M40" s="321">
        <f t="shared" si="4"/>
        <v>0</v>
      </c>
      <c r="N40" s="321">
        <f t="shared" si="4"/>
        <v>0</v>
      </c>
      <c r="O40" s="321">
        <f t="shared" si="4"/>
        <v>0</v>
      </c>
      <c r="P40" s="321">
        <f t="shared" si="4"/>
        <v>0</v>
      </c>
      <c r="Q40" s="322">
        <f t="shared" si="4"/>
        <v>0</v>
      </c>
      <c r="R40" s="322">
        <f>+R5+R39</f>
        <v>0</v>
      </c>
      <c r="S40" s="3"/>
    </row>
    <row r="41" spans="1:19" x14ac:dyDescent="0.25">
      <c r="A41" s="14"/>
      <c r="B41" s="323"/>
      <c r="C41" s="324"/>
      <c r="D41" s="324"/>
      <c r="E41" s="324"/>
      <c r="F41" s="324"/>
      <c r="G41" s="324"/>
      <c r="H41" s="324"/>
      <c r="I41" s="324"/>
      <c r="J41" s="324"/>
      <c r="K41" s="324"/>
      <c r="L41" s="324"/>
      <c r="M41" s="324"/>
      <c r="N41" s="324"/>
      <c r="O41" s="324"/>
      <c r="P41" s="324"/>
      <c r="Q41" s="324"/>
      <c r="R41" s="324"/>
      <c r="S41" s="3"/>
    </row>
    <row r="42" spans="1:19" ht="26.4" x14ac:dyDescent="0.25">
      <c r="A42" s="386" t="s">
        <v>318</v>
      </c>
      <c r="B42" s="315">
        <f>+'Monthly Spending Plan summary'!B24</f>
        <v>0</v>
      </c>
      <c r="C42" s="315">
        <f>+'Monthly Spending Plan summary'!C24</f>
        <v>0</v>
      </c>
      <c r="D42" s="315">
        <f>+'Monthly Spending Plan summary'!D24</f>
        <v>0</v>
      </c>
      <c r="E42" s="315">
        <f>+'Monthly Spending Plan summary'!E24</f>
        <v>0</v>
      </c>
      <c r="F42" s="315">
        <f>+'Monthly Spending Plan summary'!F24</f>
        <v>0</v>
      </c>
      <c r="G42" s="315">
        <f>+'Monthly Spending Plan summary'!G24</f>
        <v>0</v>
      </c>
      <c r="H42" s="315">
        <f>+'Monthly Spending Plan summary'!H24</f>
        <v>0</v>
      </c>
      <c r="I42" s="315">
        <f>+'Monthly Spending Plan summary'!I24</f>
        <v>0</v>
      </c>
      <c r="J42" s="315">
        <f>+'Monthly Spending Plan summary'!J24</f>
        <v>0</v>
      </c>
      <c r="K42" s="315">
        <f>+'Monthly Spending Plan summary'!K24</f>
        <v>0</v>
      </c>
      <c r="L42" s="315">
        <f>+'Monthly Spending Plan summary'!L24</f>
        <v>0</v>
      </c>
      <c r="M42" s="315">
        <f>+'Monthly Spending Plan summary'!M24</f>
        <v>0</v>
      </c>
      <c r="N42" s="315">
        <f>+'Monthly Spending Plan summary'!N24</f>
        <v>0</v>
      </c>
      <c r="O42" s="315">
        <f>+'Monthly Spending Plan summary'!O24</f>
        <v>0</v>
      </c>
      <c r="P42" s="315">
        <f>+'Monthly Spending Plan summary'!P24</f>
        <v>0</v>
      </c>
      <c r="Q42" s="315">
        <f>+'Monthly Spending Plan summary'!Q24</f>
        <v>0</v>
      </c>
      <c r="R42" s="315">
        <f>+'Monthly Spending Plan summary'!R24</f>
        <v>0</v>
      </c>
      <c r="S42" s="3"/>
    </row>
    <row r="43" spans="1:19" ht="26.4" x14ac:dyDescent="0.25">
      <c r="A43" s="386" t="s">
        <v>314</v>
      </c>
      <c r="B43" s="315">
        <f>+'Actual summary'!B25</f>
        <v>0</v>
      </c>
      <c r="C43" s="315">
        <f>+'Actual summary'!C25</f>
        <v>0</v>
      </c>
      <c r="D43" s="315">
        <f>+'Actual summary'!D25</f>
        <v>0</v>
      </c>
      <c r="E43" s="315">
        <f>+'Actual summary'!E25</f>
        <v>0</v>
      </c>
      <c r="F43" s="315">
        <f>+'Actual summary'!F25</f>
        <v>0</v>
      </c>
      <c r="G43" s="315">
        <f>+'Actual summary'!G25</f>
        <v>0</v>
      </c>
      <c r="H43" s="315">
        <f>+'Actual summary'!H25</f>
        <v>0</v>
      </c>
      <c r="I43" s="315">
        <f>+'Actual summary'!I25</f>
        <v>0</v>
      </c>
      <c r="J43" s="315">
        <f>+'Actual summary'!J25</f>
        <v>0</v>
      </c>
      <c r="K43" s="315">
        <f>+'Actual summary'!K25</f>
        <v>0</v>
      </c>
      <c r="L43" s="315">
        <f>+'Actual summary'!L25</f>
        <v>0</v>
      </c>
      <c r="M43" s="315">
        <f>+'Actual summary'!M25</f>
        <v>0</v>
      </c>
      <c r="N43" s="315">
        <f>+'Actual summary'!N25</f>
        <v>0</v>
      </c>
      <c r="O43" s="315">
        <f>+'Actual summary'!O25</f>
        <v>0</v>
      </c>
      <c r="P43" s="315">
        <f>+'Actual summary'!P25</f>
        <v>0</v>
      </c>
      <c r="Q43" s="315">
        <f>+'Actual summary'!Q25</f>
        <v>0</v>
      </c>
      <c r="R43" s="315">
        <f>+'Actual summary'!R25</f>
        <v>0</v>
      </c>
      <c r="S43" s="3"/>
    </row>
    <row r="44" spans="1:19" ht="26.4" x14ac:dyDescent="0.25">
      <c r="A44" s="386" t="s">
        <v>301</v>
      </c>
      <c r="B44" s="315">
        <f>-B42+B43</f>
        <v>0</v>
      </c>
      <c r="C44" s="315">
        <f t="shared" ref="C44:Q44" si="5">+C42-C43</f>
        <v>0</v>
      </c>
      <c r="D44" s="315">
        <f t="shared" si="5"/>
        <v>0</v>
      </c>
      <c r="E44" s="315">
        <f t="shared" si="5"/>
        <v>0</v>
      </c>
      <c r="F44" s="315">
        <f t="shared" si="5"/>
        <v>0</v>
      </c>
      <c r="G44" s="315">
        <f t="shared" si="5"/>
        <v>0</v>
      </c>
      <c r="H44" s="315">
        <f t="shared" si="5"/>
        <v>0</v>
      </c>
      <c r="I44" s="315">
        <f t="shared" si="5"/>
        <v>0</v>
      </c>
      <c r="J44" s="315">
        <f t="shared" si="5"/>
        <v>0</v>
      </c>
      <c r="K44" s="315">
        <f t="shared" si="5"/>
        <v>0</v>
      </c>
      <c r="L44" s="315">
        <f t="shared" si="5"/>
        <v>0</v>
      </c>
      <c r="M44" s="315">
        <f t="shared" si="5"/>
        <v>0</v>
      </c>
      <c r="N44" s="315">
        <f t="shared" si="5"/>
        <v>0</v>
      </c>
      <c r="O44" s="315">
        <f t="shared" si="5"/>
        <v>0</v>
      </c>
      <c r="P44" s="315">
        <f t="shared" si="5"/>
        <v>0</v>
      </c>
      <c r="Q44" s="315">
        <f t="shared" si="5"/>
        <v>0</v>
      </c>
      <c r="R44" s="315">
        <f>+R42+R43</f>
        <v>0</v>
      </c>
      <c r="S44" s="3"/>
    </row>
    <row r="45" spans="1:19" x14ac:dyDescent="0.25">
      <c r="A45" s="5"/>
      <c r="B45" s="315"/>
      <c r="C45" s="325"/>
      <c r="D45" s="325"/>
      <c r="E45" s="325"/>
      <c r="F45" s="325"/>
      <c r="G45" s="325"/>
      <c r="H45" s="325"/>
      <c r="I45" s="325"/>
      <c r="J45" s="325"/>
      <c r="K45" s="325"/>
      <c r="L45" s="325"/>
      <c r="M45" s="325"/>
      <c r="N45" s="325"/>
      <c r="O45" s="325"/>
      <c r="P45" s="325"/>
      <c r="Q45" s="325"/>
      <c r="R45" s="325"/>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19.5" customHeight="1" x14ac:dyDescent="0.25">
      <c r="A47" s="387" t="s">
        <v>307</v>
      </c>
      <c r="B47" s="326"/>
      <c r="C47" s="380" t="s">
        <v>311</v>
      </c>
      <c r="D47" s="327"/>
      <c r="E47" s="328">
        <f>+B39</f>
        <v>0</v>
      </c>
      <c r="F47" s="322"/>
      <c r="G47" s="380" t="s">
        <v>311</v>
      </c>
      <c r="H47" s="327"/>
      <c r="I47" s="328">
        <f>+Mar!M47</f>
        <v>0</v>
      </c>
      <c r="J47" s="322"/>
      <c r="K47" s="380" t="s">
        <v>311</v>
      </c>
      <c r="L47" s="329"/>
      <c r="M47" s="328">
        <f>+B43</f>
        <v>0</v>
      </c>
      <c r="N47" s="322"/>
      <c r="O47" s="322"/>
      <c r="P47" s="322"/>
      <c r="Q47" s="322"/>
      <c r="R47" s="322"/>
      <c r="S47" s="3"/>
    </row>
    <row r="48" spans="1:19" ht="19.5" customHeight="1" x14ac:dyDescent="0.3">
      <c r="A48" s="387" t="s">
        <v>308</v>
      </c>
      <c r="B48" s="326"/>
      <c r="C48" s="381" t="s">
        <v>309</v>
      </c>
      <c r="D48" s="322"/>
      <c r="E48" s="331">
        <f>+Q39</f>
        <v>0</v>
      </c>
      <c r="F48" s="330" t="s">
        <v>21</v>
      </c>
      <c r="G48" s="381" t="s">
        <v>309</v>
      </c>
      <c r="H48" s="322"/>
      <c r="I48" s="331">
        <f>+Mar!M48</f>
        <v>0</v>
      </c>
      <c r="J48" s="330" t="s">
        <v>20</v>
      </c>
      <c r="K48" s="381" t="s">
        <v>309</v>
      </c>
      <c r="L48" s="321"/>
      <c r="M48" s="331">
        <f>+Q43</f>
        <v>0</v>
      </c>
      <c r="N48" s="322"/>
      <c r="O48" s="322"/>
      <c r="P48" s="322"/>
      <c r="Q48" s="322"/>
      <c r="R48" s="322"/>
      <c r="S48" s="3"/>
    </row>
    <row r="49" spans="1:19" ht="19.5"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2"/>
      <c r="R49" s="322"/>
      <c r="S49" s="3"/>
    </row>
    <row r="50" spans="1:19" ht="19.5" customHeight="1" x14ac:dyDescent="0.25">
      <c r="A50" s="5"/>
      <c r="B50" s="5"/>
      <c r="C50" s="3"/>
      <c r="D50" s="3"/>
      <c r="E50" s="3"/>
      <c r="F50" s="3"/>
      <c r="G50" s="3"/>
      <c r="H50" s="3"/>
      <c r="I50" s="3"/>
      <c r="J50" s="3"/>
      <c r="K50" s="3"/>
      <c r="L50" s="3"/>
      <c r="M50" s="3"/>
      <c r="N50" s="3"/>
      <c r="O50" s="3"/>
      <c r="P50" s="3"/>
      <c r="Q50" s="3"/>
      <c r="R50" s="3"/>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25" right="0.28999999999999998" top="0.56000000000000005" bottom="0.45" header="0.32" footer="0.16"/>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in="1" max="4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2"/>
  <sheetViews>
    <sheetView zoomScale="75" zoomScaleNormal="75" workbookViewId="0">
      <pane xSplit="1" ySplit="4" topLeftCell="B5" activePane="bottomRight" state="frozen"/>
      <selection pane="topRight" activeCell="B1" sqref="B1"/>
      <selection pane="bottomLeft" activeCell="A4" sqref="A4"/>
      <selection pane="bottomRight" activeCell="B7" sqref="B7"/>
    </sheetView>
  </sheetViews>
  <sheetFormatPr defaultRowHeight="13.2" x14ac:dyDescent="0.25"/>
  <cols>
    <col min="1" max="1" width="14" style="2" customWidth="1"/>
    <col min="2" max="2" width="16.33203125" customWidth="1"/>
    <col min="3" max="9" width="14" customWidth="1"/>
    <col min="10" max="10" width="13" customWidth="1"/>
    <col min="11" max="12" width="11.5546875" customWidth="1"/>
    <col min="13" max="13" width="18.21875" customWidth="1"/>
    <col min="14" max="14" width="13" customWidth="1"/>
    <col min="15" max="15" width="11.5546875" customWidth="1"/>
    <col min="16" max="16" width="15.21875" customWidth="1"/>
    <col min="17" max="18" width="11.21875" style="2" customWidth="1"/>
  </cols>
  <sheetData>
    <row r="1" spans="1:19" ht="30" x14ac:dyDescent="0.5">
      <c r="B1" s="519" t="s">
        <v>299</v>
      </c>
      <c r="C1" s="519"/>
      <c r="D1" s="519"/>
      <c r="E1" s="519"/>
      <c r="F1" s="519"/>
      <c r="G1" s="519"/>
      <c r="H1" s="519"/>
      <c r="I1" s="519"/>
      <c r="J1" s="519"/>
      <c r="K1" s="519"/>
      <c r="L1" s="519"/>
      <c r="M1" s="519"/>
      <c r="N1" s="519"/>
      <c r="O1" s="519"/>
      <c r="P1" s="519"/>
    </row>
    <row r="2" spans="1:19" s="14" customFormat="1" ht="17.399999999999999" x14ac:dyDescent="0.3">
      <c r="A2" s="12" t="s">
        <v>1</v>
      </c>
      <c r="B2" s="12" t="s">
        <v>13</v>
      </c>
      <c r="C2" s="12" t="s">
        <v>3</v>
      </c>
      <c r="D2" s="12">
        <f>'Monthly Spending Plan summary'!F2</f>
        <v>2024</v>
      </c>
      <c r="E2" s="371"/>
      <c r="R2" s="372" t="s">
        <v>304</v>
      </c>
    </row>
    <row r="3" spans="1:19" s="5" customFormat="1" x14ac:dyDescent="0.25">
      <c r="Q3" s="372" t="s">
        <v>302</v>
      </c>
      <c r="R3" s="372" t="s">
        <v>306</v>
      </c>
    </row>
    <row r="4" spans="1:19" s="5" customFormat="1" ht="13.8" thickBot="1" x14ac:dyDescent="0.3">
      <c r="A4" s="5" t="s">
        <v>4</v>
      </c>
      <c r="B4" s="372" t="s">
        <v>286</v>
      </c>
      <c r="C4" s="372" t="s">
        <v>287</v>
      </c>
      <c r="D4" s="372" t="s">
        <v>288</v>
      </c>
      <c r="E4" s="372" t="s">
        <v>289</v>
      </c>
      <c r="F4" s="372" t="s">
        <v>290</v>
      </c>
      <c r="G4" s="372" t="s">
        <v>143</v>
      </c>
      <c r="H4" s="372" t="s">
        <v>106</v>
      </c>
      <c r="I4" s="372" t="s">
        <v>291</v>
      </c>
      <c r="J4" s="372" t="s">
        <v>292</v>
      </c>
      <c r="K4" s="372" t="s">
        <v>293</v>
      </c>
      <c r="L4" s="372" t="s">
        <v>294</v>
      </c>
      <c r="M4" s="372" t="s">
        <v>295</v>
      </c>
      <c r="N4" s="372" t="s">
        <v>296</v>
      </c>
      <c r="O4" s="372" t="s">
        <v>297</v>
      </c>
      <c r="P4" s="372" t="s">
        <v>298</v>
      </c>
      <c r="Q4" s="372" t="s">
        <v>303</v>
      </c>
      <c r="R4" s="372" t="s">
        <v>305</v>
      </c>
    </row>
    <row r="5" spans="1:19" s="1" customFormat="1" ht="26.4" x14ac:dyDescent="0.25">
      <c r="A5" s="386" t="s">
        <v>300</v>
      </c>
      <c r="B5" s="315">
        <f>+'Monthly Spending Plan summary'!B10</f>
        <v>0</v>
      </c>
      <c r="C5" s="315">
        <f>+'Monthly Spending Plan summary'!C10</f>
        <v>0</v>
      </c>
      <c r="D5" s="315">
        <f>+'Monthly Spending Plan summary'!D10</f>
        <v>0</v>
      </c>
      <c r="E5" s="315">
        <f>+'Monthly Spending Plan summary'!E10</f>
        <v>0</v>
      </c>
      <c r="F5" s="315">
        <f>+'Monthly Spending Plan summary'!F10</f>
        <v>0</v>
      </c>
      <c r="G5" s="315">
        <f>+'Monthly Spending Plan summary'!G10</f>
        <v>0</v>
      </c>
      <c r="H5" s="315">
        <f>+'Monthly Spending Plan summary'!H10</f>
        <v>0</v>
      </c>
      <c r="I5" s="315">
        <f>+'Monthly Spending Plan summary'!I10</f>
        <v>0</v>
      </c>
      <c r="J5" s="315">
        <f>+'Monthly Spending Plan summary'!J10</f>
        <v>0</v>
      </c>
      <c r="K5" s="315">
        <f>+'Monthly Spending Plan summary'!K10</f>
        <v>0</v>
      </c>
      <c r="L5" s="315">
        <f>+'Monthly Spending Plan summary'!L10</f>
        <v>0</v>
      </c>
      <c r="M5" s="315">
        <f>+'Monthly Spending Plan summary'!M10</f>
        <v>0</v>
      </c>
      <c r="N5" s="315">
        <f>+'Monthly Spending Plan summary'!N10</f>
        <v>0</v>
      </c>
      <c r="O5" s="315">
        <f>+'Monthly Spending Plan summary'!O10</f>
        <v>0</v>
      </c>
      <c r="P5" s="315">
        <f>+'Monthly Spending Plan summary'!P10</f>
        <v>0</v>
      </c>
      <c r="Q5" s="315">
        <f>SUM(C5:P5)</f>
        <v>0</v>
      </c>
      <c r="R5" s="392">
        <f>+B5-Q5</f>
        <v>0</v>
      </c>
      <c r="S5" s="13"/>
    </row>
    <row r="6" spans="1:19" x14ac:dyDescent="0.25">
      <c r="A6" s="5" t="s">
        <v>0</v>
      </c>
      <c r="B6" s="317"/>
      <c r="C6" s="318"/>
      <c r="D6" s="318"/>
      <c r="E6" s="318"/>
      <c r="F6" s="318"/>
      <c r="G6" s="318"/>
      <c r="H6" s="318"/>
      <c r="I6" s="318"/>
      <c r="J6" s="318"/>
      <c r="K6" s="318"/>
      <c r="L6" s="318"/>
      <c r="M6" s="318"/>
      <c r="N6" s="318"/>
      <c r="O6" s="318"/>
      <c r="P6" s="318"/>
      <c r="Q6" s="317"/>
      <c r="R6" s="317"/>
      <c r="S6" s="3"/>
    </row>
    <row r="7" spans="1:19" ht="20.25" customHeight="1" x14ac:dyDescent="0.25">
      <c r="A7" s="5">
        <v>1</v>
      </c>
      <c r="B7" s="319"/>
      <c r="C7" s="319"/>
      <c r="D7" s="319"/>
      <c r="E7" s="319"/>
      <c r="F7" s="319"/>
      <c r="G7" s="319"/>
      <c r="H7" s="319"/>
      <c r="I7" s="319"/>
      <c r="J7" s="319"/>
      <c r="K7" s="319"/>
      <c r="L7" s="319"/>
      <c r="M7" s="319"/>
      <c r="N7" s="319"/>
      <c r="O7" s="319"/>
      <c r="P7" s="319"/>
      <c r="Q7" s="388">
        <f t="shared" ref="Q7:Q38" si="0">SUM(C7:P7)</f>
        <v>0</v>
      </c>
      <c r="R7" s="388">
        <f t="shared" ref="R7:R38" si="1">+B7-Q7</f>
        <v>0</v>
      </c>
      <c r="S7" s="3"/>
    </row>
    <row r="8" spans="1:19" ht="20.25" customHeight="1" x14ac:dyDescent="0.25">
      <c r="A8" s="5">
        <v>2</v>
      </c>
      <c r="B8" s="319"/>
      <c r="C8" s="319"/>
      <c r="D8" s="319"/>
      <c r="E8" s="319"/>
      <c r="F8" s="319"/>
      <c r="G8" s="319"/>
      <c r="H8" s="319"/>
      <c r="I8" s="319"/>
      <c r="J8" s="319"/>
      <c r="K8" s="319"/>
      <c r="L8" s="319"/>
      <c r="M8" s="319"/>
      <c r="N8" s="319"/>
      <c r="O8" s="319"/>
      <c r="P8" s="319"/>
      <c r="Q8" s="388">
        <f t="shared" si="0"/>
        <v>0</v>
      </c>
      <c r="R8" s="388">
        <f t="shared" si="1"/>
        <v>0</v>
      </c>
      <c r="S8" s="3"/>
    </row>
    <row r="9" spans="1:19" ht="20.25" customHeight="1" x14ac:dyDescent="0.25">
      <c r="A9" s="5">
        <v>3</v>
      </c>
      <c r="B9" s="319"/>
      <c r="C9" s="319"/>
      <c r="D9" s="319"/>
      <c r="E9" s="319"/>
      <c r="F9" s="319"/>
      <c r="G9" s="319"/>
      <c r="H9" s="319"/>
      <c r="I9" s="319"/>
      <c r="J9" s="319"/>
      <c r="K9" s="319"/>
      <c r="L9" s="319"/>
      <c r="M9" s="319"/>
      <c r="N9" s="319"/>
      <c r="O9" s="319"/>
      <c r="P9" s="319"/>
      <c r="Q9" s="388">
        <f t="shared" si="0"/>
        <v>0</v>
      </c>
      <c r="R9" s="388">
        <f t="shared" si="1"/>
        <v>0</v>
      </c>
      <c r="S9" s="3"/>
    </row>
    <row r="10" spans="1:19" ht="20.25" customHeight="1" x14ac:dyDescent="0.25">
      <c r="A10" s="5">
        <v>4</v>
      </c>
      <c r="B10" s="319"/>
      <c r="C10" s="319"/>
      <c r="D10" s="319"/>
      <c r="E10" s="319"/>
      <c r="F10" s="319"/>
      <c r="G10" s="319"/>
      <c r="H10" s="319"/>
      <c r="I10" s="319"/>
      <c r="J10" s="319"/>
      <c r="K10" s="319"/>
      <c r="L10" s="319"/>
      <c r="M10" s="319"/>
      <c r="N10" s="319"/>
      <c r="O10" s="319"/>
      <c r="P10" s="319"/>
      <c r="Q10" s="388">
        <f t="shared" si="0"/>
        <v>0</v>
      </c>
      <c r="R10" s="388">
        <f t="shared" si="1"/>
        <v>0</v>
      </c>
      <c r="S10" s="3"/>
    </row>
    <row r="11" spans="1:19" ht="20.25" customHeight="1" x14ac:dyDescent="0.25">
      <c r="A11" s="5">
        <v>5</v>
      </c>
      <c r="B11" s="319"/>
      <c r="C11" s="319"/>
      <c r="D11" s="319"/>
      <c r="E11" s="319"/>
      <c r="F11" s="319"/>
      <c r="G11" s="319"/>
      <c r="H11" s="319"/>
      <c r="I11" s="319"/>
      <c r="J11" s="319"/>
      <c r="K11" s="319"/>
      <c r="L11" s="319"/>
      <c r="M11" s="319"/>
      <c r="N11" s="319"/>
      <c r="O11" s="319"/>
      <c r="P11" s="319"/>
      <c r="Q11" s="388">
        <f t="shared" si="0"/>
        <v>0</v>
      </c>
      <c r="R11" s="388">
        <f t="shared" si="1"/>
        <v>0</v>
      </c>
      <c r="S11" s="3"/>
    </row>
    <row r="12" spans="1:19" ht="20.25" customHeight="1" x14ac:dyDescent="0.25">
      <c r="A12" s="5">
        <v>6</v>
      </c>
      <c r="B12" s="319"/>
      <c r="C12" s="319"/>
      <c r="D12" s="319"/>
      <c r="E12" s="319"/>
      <c r="F12" s="319"/>
      <c r="G12" s="319"/>
      <c r="H12" s="319"/>
      <c r="I12" s="319"/>
      <c r="J12" s="319"/>
      <c r="K12" s="319"/>
      <c r="L12" s="319"/>
      <c r="M12" s="319"/>
      <c r="N12" s="319"/>
      <c r="O12" s="319"/>
      <c r="P12" s="319"/>
      <c r="Q12" s="388">
        <f t="shared" si="0"/>
        <v>0</v>
      </c>
      <c r="R12" s="388">
        <f t="shared" si="1"/>
        <v>0</v>
      </c>
      <c r="S12" s="3"/>
    </row>
    <row r="13" spans="1:19" ht="20.25" customHeight="1" x14ac:dyDescent="0.25">
      <c r="A13" s="5">
        <v>7</v>
      </c>
      <c r="B13" s="319"/>
      <c r="C13" s="319"/>
      <c r="D13" s="319"/>
      <c r="E13" s="319"/>
      <c r="F13" s="319"/>
      <c r="G13" s="319"/>
      <c r="H13" s="319"/>
      <c r="I13" s="319"/>
      <c r="J13" s="319"/>
      <c r="K13" s="319"/>
      <c r="L13" s="319"/>
      <c r="M13" s="319"/>
      <c r="N13" s="319"/>
      <c r="O13" s="319"/>
      <c r="P13" s="319"/>
      <c r="Q13" s="388">
        <f t="shared" si="0"/>
        <v>0</v>
      </c>
      <c r="R13" s="388">
        <f t="shared" si="1"/>
        <v>0</v>
      </c>
      <c r="S13" s="3"/>
    </row>
    <row r="14" spans="1:19" ht="20.25" customHeight="1" x14ac:dyDescent="0.25">
      <c r="A14" s="5">
        <v>8</v>
      </c>
      <c r="B14" s="319"/>
      <c r="C14" s="319"/>
      <c r="D14" s="319"/>
      <c r="E14" s="319"/>
      <c r="F14" s="319"/>
      <c r="G14" s="319"/>
      <c r="H14" s="319"/>
      <c r="I14" s="319"/>
      <c r="J14" s="319"/>
      <c r="K14" s="319"/>
      <c r="L14" s="319"/>
      <c r="M14" s="319"/>
      <c r="N14" s="319"/>
      <c r="O14" s="319"/>
      <c r="P14" s="319"/>
      <c r="Q14" s="388">
        <f t="shared" si="0"/>
        <v>0</v>
      </c>
      <c r="R14" s="388">
        <f t="shared" si="1"/>
        <v>0</v>
      </c>
      <c r="S14" s="3"/>
    </row>
    <row r="15" spans="1:19" ht="20.25" customHeight="1" x14ac:dyDescent="0.25">
      <c r="A15" s="5">
        <v>9</v>
      </c>
      <c r="B15" s="319"/>
      <c r="C15" s="319"/>
      <c r="D15" s="319"/>
      <c r="E15" s="319"/>
      <c r="F15" s="319"/>
      <c r="G15" s="319"/>
      <c r="H15" s="319"/>
      <c r="I15" s="319"/>
      <c r="J15" s="319"/>
      <c r="K15" s="319"/>
      <c r="L15" s="319"/>
      <c r="M15" s="319"/>
      <c r="N15" s="319"/>
      <c r="O15" s="319"/>
      <c r="P15" s="319"/>
      <c r="Q15" s="388">
        <f t="shared" si="0"/>
        <v>0</v>
      </c>
      <c r="R15" s="388">
        <f t="shared" si="1"/>
        <v>0</v>
      </c>
      <c r="S15" s="3"/>
    </row>
    <row r="16" spans="1:19" ht="20.25" customHeight="1" x14ac:dyDescent="0.25">
      <c r="A16" s="5">
        <v>10</v>
      </c>
      <c r="B16" s="319"/>
      <c r="C16" s="319"/>
      <c r="D16" s="319"/>
      <c r="E16" s="319"/>
      <c r="F16" s="319"/>
      <c r="G16" s="319"/>
      <c r="H16" s="319"/>
      <c r="I16" s="319"/>
      <c r="J16" s="319"/>
      <c r="K16" s="319"/>
      <c r="L16" s="319"/>
      <c r="M16" s="319"/>
      <c r="N16" s="319"/>
      <c r="O16" s="319"/>
      <c r="P16" s="319"/>
      <c r="Q16" s="388">
        <f t="shared" si="0"/>
        <v>0</v>
      </c>
      <c r="R16" s="388">
        <f t="shared" si="1"/>
        <v>0</v>
      </c>
      <c r="S16" s="3"/>
    </row>
    <row r="17" spans="1:20" ht="20.25" customHeight="1" x14ac:dyDescent="0.25">
      <c r="A17" s="5">
        <v>11</v>
      </c>
      <c r="B17" s="319"/>
      <c r="C17" s="319"/>
      <c r="D17" s="319"/>
      <c r="E17" s="319"/>
      <c r="F17" s="319"/>
      <c r="G17" s="319"/>
      <c r="H17" s="319"/>
      <c r="I17" s="319"/>
      <c r="J17" s="319"/>
      <c r="K17" s="319"/>
      <c r="L17" s="319"/>
      <c r="M17" s="319"/>
      <c r="N17" s="319"/>
      <c r="O17" s="319"/>
      <c r="P17" s="319"/>
      <c r="Q17" s="388">
        <f t="shared" si="0"/>
        <v>0</v>
      </c>
      <c r="R17" s="388">
        <f t="shared" si="1"/>
        <v>0</v>
      </c>
      <c r="S17" s="3"/>
    </row>
    <row r="18" spans="1:20" ht="20.25" customHeight="1" x14ac:dyDescent="0.25">
      <c r="A18" s="5">
        <v>12</v>
      </c>
      <c r="B18" s="319"/>
      <c r="C18" s="319"/>
      <c r="D18" s="319"/>
      <c r="E18" s="319"/>
      <c r="F18" s="319"/>
      <c r="G18" s="319"/>
      <c r="H18" s="319"/>
      <c r="I18" s="319"/>
      <c r="J18" s="319"/>
      <c r="K18" s="319"/>
      <c r="L18" s="319"/>
      <c r="M18" s="319"/>
      <c r="N18" s="319"/>
      <c r="O18" s="319"/>
      <c r="P18" s="319"/>
      <c r="Q18" s="388">
        <f t="shared" si="0"/>
        <v>0</v>
      </c>
      <c r="R18" s="388">
        <f t="shared" si="1"/>
        <v>0</v>
      </c>
      <c r="S18" s="3"/>
    </row>
    <row r="19" spans="1:20" ht="20.25" customHeight="1" x14ac:dyDescent="0.25">
      <c r="A19" s="5">
        <v>13</v>
      </c>
      <c r="B19" s="319"/>
      <c r="C19" s="319"/>
      <c r="D19" s="319"/>
      <c r="E19" s="319"/>
      <c r="F19" s="319"/>
      <c r="G19" s="319"/>
      <c r="H19" s="319"/>
      <c r="I19" s="319"/>
      <c r="J19" s="319"/>
      <c r="K19" s="319"/>
      <c r="L19" s="319"/>
      <c r="M19" s="319"/>
      <c r="N19" s="319"/>
      <c r="O19" s="319"/>
      <c r="P19" s="319"/>
      <c r="Q19" s="388">
        <f t="shared" si="0"/>
        <v>0</v>
      </c>
      <c r="R19" s="388">
        <f t="shared" si="1"/>
        <v>0</v>
      </c>
      <c r="S19" s="3"/>
    </row>
    <row r="20" spans="1:20" ht="20.25" customHeight="1" x14ac:dyDescent="0.25">
      <c r="A20" s="5">
        <v>14</v>
      </c>
      <c r="B20" s="319"/>
      <c r="C20" s="319"/>
      <c r="D20" s="319"/>
      <c r="E20" s="319"/>
      <c r="F20" s="319"/>
      <c r="G20" s="319"/>
      <c r="H20" s="319"/>
      <c r="I20" s="319"/>
      <c r="J20" s="319"/>
      <c r="K20" s="319"/>
      <c r="L20" s="319"/>
      <c r="M20" s="319"/>
      <c r="N20" s="319"/>
      <c r="O20" s="319"/>
      <c r="P20" s="319"/>
      <c r="Q20" s="388">
        <f t="shared" si="0"/>
        <v>0</v>
      </c>
      <c r="R20" s="388">
        <f t="shared" si="1"/>
        <v>0</v>
      </c>
      <c r="S20" s="3"/>
    </row>
    <row r="21" spans="1:20" ht="20.25" customHeight="1" thickBot="1" x14ac:dyDescent="0.3">
      <c r="A21" s="249">
        <v>15</v>
      </c>
      <c r="B21" s="319"/>
      <c r="C21" s="319"/>
      <c r="D21" s="319"/>
      <c r="E21" s="319"/>
      <c r="F21" s="319"/>
      <c r="G21" s="319"/>
      <c r="H21" s="319"/>
      <c r="I21" s="319"/>
      <c r="J21" s="319"/>
      <c r="K21" s="319"/>
      <c r="L21" s="319"/>
      <c r="M21" s="319"/>
      <c r="N21" s="319"/>
      <c r="O21" s="319"/>
      <c r="P21" s="319"/>
      <c r="Q21" s="388">
        <f t="shared" si="0"/>
        <v>0</v>
      </c>
      <c r="R21" s="393">
        <f t="shared" si="1"/>
        <v>0</v>
      </c>
      <c r="S21" s="3"/>
    </row>
    <row r="22" spans="1:20" s="4" customFormat="1" ht="27" thickBot="1" x14ac:dyDescent="0.3">
      <c r="A22" s="373" t="s">
        <v>315</v>
      </c>
      <c r="B22" s="335">
        <f>SUM(B7:B21)</f>
        <v>0</v>
      </c>
      <c r="C22" s="335">
        <f t="shared" ref="C22:P22" si="2">SUM(C7:C21)</f>
        <v>0</v>
      </c>
      <c r="D22" s="335">
        <f t="shared" si="2"/>
        <v>0</v>
      </c>
      <c r="E22" s="335">
        <f t="shared" si="2"/>
        <v>0</v>
      </c>
      <c r="F22" s="335">
        <f t="shared" si="2"/>
        <v>0</v>
      </c>
      <c r="G22" s="335">
        <f t="shared" si="2"/>
        <v>0</v>
      </c>
      <c r="H22" s="335">
        <f t="shared" si="2"/>
        <v>0</v>
      </c>
      <c r="I22" s="335">
        <f t="shared" si="2"/>
        <v>0</v>
      </c>
      <c r="J22" s="335">
        <f t="shared" si="2"/>
        <v>0</v>
      </c>
      <c r="K22" s="335">
        <f t="shared" si="2"/>
        <v>0</v>
      </c>
      <c r="L22" s="335">
        <f t="shared" si="2"/>
        <v>0</v>
      </c>
      <c r="M22" s="335">
        <f t="shared" si="2"/>
        <v>0</v>
      </c>
      <c r="N22" s="335">
        <f t="shared" si="2"/>
        <v>0</v>
      </c>
      <c r="O22" s="335">
        <f t="shared" si="2"/>
        <v>0</v>
      </c>
      <c r="P22" s="335">
        <f t="shared" si="2"/>
        <v>0</v>
      </c>
      <c r="Q22" s="320">
        <f t="shared" si="0"/>
        <v>0</v>
      </c>
      <c r="R22" s="394">
        <f t="shared" si="1"/>
        <v>0</v>
      </c>
      <c r="S22" s="13"/>
      <c r="T22"/>
    </row>
    <row r="23" spans="1:20" ht="20.25" customHeight="1" x14ac:dyDescent="0.25">
      <c r="A23" s="5">
        <v>16</v>
      </c>
      <c r="B23" s="319"/>
      <c r="C23" s="319"/>
      <c r="D23" s="319"/>
      <c r="E23" s="319"/>
      <c r="F23" s="319"/>
      <c r="G23" s="319"/>
      <c r="H23" s="319"/>
      <c r="I23" s="319"/>
      <c r="J23" s="319"/>
      <c r="K23" s="319"/>
      <c r="L23" s="319"/>
      <c r="M23" s="319"/>
      <c r="N23" s="319"/>
      <c r="O23" s="319"/>
      <c r="P23" s="319"/>
      <c r="Q23" s="388">
        <f t="shared" si="0"/>
        <v>0</v>
      </c>
      <c r="R23" s="395">
        <f t="shared" si="1"/>
        <v>0</v>
      </c>
      <c r="S23" s="3"/>
    </row>
    <row r="24" spans="1:20" ht="20.25" customHeight="1" x14ac:dyDescent="0.25">
      <c r="A24" s="5">
        <v>17</v>
      </c>
      <c r="B24" s="319"/>
      <c r="C24" s="319"/>
      <c r="D24" s="319"/>
      <c r="E24" s="319"/>
      <c r="F24" s="319"/>
      <c r="G24" s="319"/>
      <c r="H24" s="319"/>
      <c r="I24" s="319"/>
      <c r="J24" s="319"/>
      <c r="K24" s="319"/>
      <c r="L24" s="319"/>
      <c r="M24" s="319"/>
      <c r="N24" s="319"/>
      <c r="O24" s="319"/>
      <c r="P24" s="319"/>
      <c r="Q24" s="388">
        <f t="shared" si="0"/>
        <v>0</v>
      </c>
      <c r="R24" s="388">
        <f t="shared" si="1"/>
        <v>0</v>
      </c>
      <c r="S24" s="3"/>
    </row>
    <row r="25" spans="1:20" ht="20.25" customHeight="1" x14ac:dyDescent="0.25">
      <c r="A25" s="5">
        <v>18</v>
      </c>
      <c r="B25" s="319"/>
      <c r="C25" s="319"/>
      <c r="D25" s="319"/>
      <c r="E25" s="319"/>
      <c r="F25" s="319"/>
      <c r="G25" s="319"/>
      <c r="H25" s="319"/>
      <c r="I25" s="319"/>
      <c r="J25" s="319"/>
      <c r="K25" s="319"/>
      <c r="L25" s="319"/>
      <c r="M25" s="319"/>
      <c r="N25" s="319"/>
      <c r="O25" s="319"/>
      <c r="P25" s="319"/>
      <c r="Q25" s="388">
        <f t="shared" si="0"/>
        <v>0</v>
      </c>
      <c r="R25" s="388">
        <f t="shared" si="1"/>
        <v>0</v>
      </c>
      <c r="S25" s="3"/>
    </row>
    <row r="26" spans="1:20" ht="20.25" customHeight="1" x14ac:dyDescent="0.25">
      <c r="A26" s="5">
        <v>19</v>
      </c>
      <c r="B26" s="319"/>
      <c r="C26" s="319"/>
      <c r="D26" s="319"/>
      <c r="E26" s="319"/>
      <c r="F26" s="319"/>
      <c r="G26" s="319"/>
      <c r="H26" s="319"/>
      <c r="I26" s="319"/>
      <c r="J26" s="319"/>
      <c r="K26" s="319"/>
      <c r="L26" s="319"/>
      <c r="M26" s="319"/>
      <c r="N26" s="319"/>
      <c r="O26" s="319"/>
      <c r="P26" s="319"/>
      <c r="Q26" s="388">
        <f t="shared" si="0"/>
        <v>0</v>
      </c>
      <c r="R26" s="388">
        <f t="shared" si="1"/>
        <v>0</v>
      </c>
      <c r="S26" s="3"/>
    </row>
    <row r="27" spans="1:20" ht="20.25" customHeight="1" x14ac:dyDescent="0.25">
      <c r="A27" s="5">
        <v>20</v>
      </c>
      <c r="B27" s="319"/>
      <c r="C27" s="319"/>
      <c r="D27" s="319"/>
      <c r="E27" s="319"/>
      <c r="F27" s="319"/>
      <c r="G27" s="319"/>
      <c r="H27" s="319"/>
      <c r="I27" s="319"/>
      <c r="J27" s="319"/>
      <c r="K27" s="319"/>
      <c r="L27" s="319"/>
      <c r="M27" s="319"/>
      <c r="N27" s="319"/>
      <c r="O27" s="319"/>
      <c r="P27" s="319"/>
      <c r="Q27" s="388">
        <f t="shared" si="0"/>
        <v>0</v>
      </c>
      <c r="R27" s="388">
        <f t="shared" si="1"/>
        <v>0</v>
      </c>
      <c r="S27" s="3"/>
    </row>
    <row r="28" spans="1:20" ht="20.25" customHeight="1" x14ac:dyDescent="0.25">
      <c r="A28" s="5">
        <v>21</v>
      </c>
      <c r="B28" s="319"/>
      <c r="C28" s="319"/>
      <c r="D28" s="319"/>
      <c r="E28" s="319"/>
      <c r="F28" s="319"/>
      <c r="G28" s="319"/>
      <c r="H28" s="319"/>
      <c r="I28" s="319"/>
      <c r="J28" s="319"/>
      <c r="K28" s="319"/>
      <c r="L28" s="319"/>
      <c r="M28" s="319"/>
      <c r="N28" s="319"/>
      <c r="O28" s="319"/>
      <c r="P28" s="319"/>
      <c r="Q28" s="388">
        <f t="shared" si="0"/>
        <v>0</v>
      </c>
      <c r="R28" s="388">
        <f t="shared" si="1"/>
        <v>0</v>
      </c>
      <c r="S28" s="3"/>
    </row>
    <row r="29" spans="1:20" ht="20.25" customHeight="1" x14ac:dyDescent="0.25">
      <c r="A29" s="5">
        <v>22</v>
      </c>
      <c r="B29" s="319"/>
      <c r="C29" s="319"/>
      <c r="D29" s="319"/>
      <c r="E29" s="319"/>
      <c r="F29" s="319"/>
      <c r="G29" s="319"/>
      <c r="H29" s="319"/>
      <c r="I29" s="319"/>
      <c r="J29" s="319"/>
      <c r="K29" s="319"/>
      <c r="L29" s="319"/>
      <c r="M29" s="319"/>
      <c r="N29" s="319"/>
      <c r="O29" s="319"/>
      <c r="P29" s="319"/>
      <c r="Q29" s="388">
        <f t="shared" si="0"/>
        <v>0</v>
      </c>
      <c r="R29" s="388">
        <f t="shared" si="1"/>
        <v>0</v>
      </c>
      <c r="S29" s="3"/>
    </row>
    <row r="30" spans="1:20" ht="20.25" customHeight="1" x14ac:dyDescent="0.25">
      <c r="A30" s="5">
        <v>23</v>
      </c>
      <c r="B30" s="319"/>
      <c r="C30" s="319"/>
      <c r="D30" s="319"/>
      <c r="E30" s="319"/>
      <c r="F30" s="319"/>
      <c r="G30" s="319"/>
      <c r="H30" s="319"/>
      <c r="I30" s="319"/>
      <c r="J30" s="319"/>
      <c r="K30" s="319"/>
      <c r="L30" s="319"/>
      <c r="M30" s="319"/>
      <c r="N30" s="319"/>
      <c r="O30" s="319"/>
      <c r="P30" s="319"/>
      <c r="Q30" s="388">
        <f t="shared" si="0"/>
        <v>0</v>
      </c>
      <c r="R30" s="388">
        <f t="shared" si="1"/>
        <v>0</v>
      </c>
      <c r="S30" s="3"/>
    </row>
    <row r="31" spans="1:20" ht="20.25" customHeight="1" x14ac:dyDescent="0.25">
      <c r="A31" s="5">
        <v>24</v>
      </c>
      <c r="B31" s="319"/>
      <c r="C31" s="319"/>
      <c r="D31" s="319"/>
      <c r="E31" s="319"/>
      <c r="F31" s="319"/>
      <c r="G31" s="319"/>
      <c r="H31" s="319"/>
      <c r="I31" s="319"/>
      <c r="J31" s="319"/>
      <c r="K31" s="319"/>
      <c r="L31" s="319"/>
      <c r="M31" s="319"/>
      <c r="N31" s="319"/>
      <c r="O31" s="319"/>
      <c r="P31" s="319"/>
      <c r="Q31" s="388">
        <f t="shared" si="0"/>
        <v>0</v>
      </c>
      <c r="R31" s="388">
        <f t="shared" si="1"/>
        <v>0</v>
      </c>
      <c r="S31" s="3"/>
    </row>
    <row r="32" spans="1:20" ht="20.25" customHeight="1" x14ac:dyDescent="0.25">
      <c r="A32" s="5">
        <v>25</v>
      </c>
      <c r="B32" s="319"/>
      <c r="C32" s="319"/>
      <c r="D32" s="319"/>
      <c r="E32" s="319"/>
      <c r="F32" s="319"/>
      <c r="G32" s="319"/>
      <c r="H32" s="319"/>
      <c r="I32" s="319"/>
      <c r="J32" s="319"/>
      <c r="K32" s="319"/>
      <c r="L32" s="319"/>
      <c r="M32" s="319"/>
      <c r="N32" s="319"/>
      <c r="O32" s="319"/>
      <c r="P32" s="319"/>
      <c r="Q32" s="388">
        <f t="shared" si="0"/>
        <v>0</v>
      </c>
      <c r="R32" s="388">
        <f t="shared" si="1"/>
        <v>0</v>
      </c>
      <c r="S32" s="3"/>
    </row>
    <row r="33" spans="1:19" ht="20.25" customHeight="1" x14ac:dyDescent="0.25">
      <c r="A33" s="5">
        <v>26</v>
      </c>
      <c r="B33" s="319"/>
      <c r="C33" s="319"/>
      <c r="D33" s="319"/>
      <c r="E33" s="319"/>
      <c r="F33" s="319"/>
      <c r="G33" s="319"/>
      <c r="H33" s="319"/>
      <c r="I33" s="319"/>
      <c r="J33" s="319"/>
      <c r="K33" s="319"/>
      <c r="L33" s="319"/>
      <c r="M33" s="319"/>
      <c r="N33" s="319"/>
      <c r="O33" s="319"/>
      <c r="P33" s="319"/>
      <c r="Q33" s="388">
        <f t="shared" si="0"/>
        <v>0</v>
      </c>
      <c r="R33" s="388">
        <f t="shared" si="1"/>
        <v>0</v>
      </c>
      <c r="S33" s="3"/>
    </row>
    <row r="34" spans="1:19" ht="20.25" customHeight="1" x14ac:dyDescent="0.25">
      <c r="A34" s="5">
        <v>27</v>
      </c>
      <c r="B34" s="319"/>
      <c r="C34" s="319"/>
      <c r="D34" s="319"/>
      <c r="E34" s="319"/>
      <c r="F34" s="319"/>
      <c r="G34" s="319"/>
      <c r="H34" s="319"/>
      <c r="I34" s="319"/>
      <c r="J34" s="319"/>
      <c r="K34" s="319"/>
      <c r="L34" s="319"/>
      <c r="M34" s="319"/>
      <c r="N34" s="319"/>
      <c r="O34" s="319"/>
      <c r="P34" s="319"/>
      <c r="Q34" s="388">
        <f t="shared" si="0"/>
        <v>0</v>
      </c>
      <c r="R34" s="388">
        <f t="shared" si="1"/>
        <v>0</v>
      </c>
      <c r="S34" s="3"/>
    </row>
    <row r="35" spans="1:19" ht="20.25" customHeight="1" x14ac:dyDescent="0.25">
      <c r="A35" s="5">
        <v>28</v>
      </c>
      <c r="B35" s="319"/>
      <c r="C35" s="319"/>
      <c r="D35" s="319"/>
      <c r="E35" s="319"/>
      <c r="F35" s="319"/>
      <c r="G35" s="319"/>
      <c r="H35" s="319"/>
      <c r="I35" s="319"/>
      <c r="J35" s="319"/>
      <c r="K35" s="319"/>
      <c r="L35" s="319"/>
      <c r="M35" s="319"/>
      <c r="N35" s="319"/>
      <c r="O35" s="319"/>
      <c r="P35" s="319"/>
      <c r="Q35" s="388">
        <f t="shared" si="0"/>
        <v>0</v>
      </c>
      <c r="R35" s="388">
        <f t="shared" si="1"/>
        <v>0</v>
      </c>
      <c r="S35" s="3"/>
    </row>
    <row r="36" spans="1:19" ht="20.25" customHeight="1" x14ac:dyDescent="0.25">
      <c r="A36" s="5">
        <v>29</v>
      </c>
      <c r="B36" s="319"/>
      <c r="C36" s="319"/>
      <c r="D36" s="319"/>
      <c r="E36" s="319"/>
      <c r="F36" s="319"/>
      <c r="G36" s="319"/>
      <c r="H36" s="319"/>
      <c r="I36" s="319"/>
      <c r="J36" s="319"/>
      <c r="K36" s="319"/>
      <c r="L36" s="319"/>
      <c r="M36" s="319"/>
      <c r="N36" s="319"/>
      <c r="O36" s="319"/>
      <c r="P36" s="319"/>
      <c r="Q36" s="388">
        <f t="shared" si="0"/>
        <v>0</v>
      </c>
      <c r="R36" s="388">
        <f t="shared" si="1"/>
        <v>0</v>
      </c>
      <c r="S36" s="3"/>
    </row>
    <row r="37" spans="1:19" ht="20.25" customHeight="1" x14ac:dyDescent="0.25">
      <c r="A37" s="5">
        <v>30</v>
      </c>
      <c r="B37" s="319"/>
      <c r="C37" s="319"/>
      <c r="D37" s="319"/>
      <c r="E37" s="319"/>
      <c r="F37" s="319"/>
      <c r="G37" s="319"/>
      <c r="H37" s="319"/>
      <c r="I37" s="319"/>
      <c r="J37" s="319"/>
      <c r="K37" s="319"/>
      <c r="L37" s="319"/>
      <c r="M37" s="319"/>
      <c r="N37" s="319"/>
      <c r="O37" s="319"/>
      <c r="P37" s="319"/>
      <c r="Q37" s="388">
        <f t="shared" si="0"/>
        <v>0</v>
      </c>
      <c r="R37" s="388">
        <f t="shared" si="1"/>
        <v>0</v>
      </c>
      <c r="S37" s="3"/>
    </row>
    <row r="38" spans="1:19" ht="20.25" customHeight="1" x14ac:dyDescent="0.25">
      <c r="A38" s="5">
        <v>31</v>
      </c>
      <c r="B38" s="319"/>
      <c r="C38" s="319"/>
      <c r="D38" s="319"/>
      <c r="E38" s="319"/>
      <c r="F38" s="319"/>
      <c r="G38" s="319"/>
      <c r="H38" s="319"/>
      <c r="I38" s="319"/>
      <c r="J38" s="319"/>
      <c r="K38" s="319"/>
      <c r="L38" s="319"/>
      <c r="M38" s="319"/>
      <c r="N38" s="319"/>
      <c r="O38" s="319"/>
      <c r="P38" s="319"/>
      <c r="Q38" s="388">
        <f t="shared" si="0"/>
        <v>0</v>
      </c>
      <c r="R38" s="388">
        <f t="shared" si="1"/>
        <v>0</v>
      </c>
      <c r="S38" s="3"/>
    </row>
    <row r="39" spans="1:19" ht="27" thickBot="1" x14ac:dyDescent="0.3">
      <c r="A39" s="386" t="s">
        <v>316</v>
      </c>
      <c r="B39" s="321">
        <f t="shared" ref="B39:P39" si="3">SUM(B22:B38)</f>
        <v>0</v>
      </c>
      <c r="C39" s="321">
        <f t="shared" si="3"/>
        <v>0</v>
      </c>
      <c r="D39" s="321">
        <f t="shared" si="3"/>
        <v>0</v>
      </c>
      <c r="E39" s="321">
        <f t="shared" si="3"/>
        <v>0</v>
      </c>
      <c r="F39" s="321">
        <f t="shared" si="3"/>
        <v>0</v>
      </c>
      <c r="G39" s="321">
        <f t="shared" si="3"/>
        <v>0</v>
      </c>
      <c r="H39" s="321">
        <f t="shared" si="3"/>
        <v>0</v>
      </c>
      <c r="I39" s="321">
        <f t="shared" si="3"/>
        <v>0</v>
      </c>
      <c r="J39" s="321">
        <f t="shared" si="3"/>
        <v>0</v>
      </c>
      <c r="K39" s="321">
        <f t="shared" si="3"/>
        <v>0</v>
      </c>
      <c r="L39" s="321">
        <f t="shared" si="3"/>
        <v>0</v>
      </c>
      <c r="M39" s="321">
        <f t="shared" si="3"/>
        <v>0</v>
      </c>
      <c r="N39" s="321">
        <f t="shared" si="3"/>
        <v>0</v>
      </c>
      <c r="O39" s="321">
        <f t="shared" si="3"/>
        <v>0</v>
      </c>
      <c r="P39" s="321">
        <f t="shared" si="3"/>
        <v>0</v>
      </c>
      <c r="Q39" s="321">
        <f t="shared" ref="Q39" si="4">SUM(C39:P39)</f>
        <v>0</v>
      </c>
      <c r="R39" s="378">
        <f>+B39-Q39</f>
        <v>0</v>
      </c>
      <c r="S39" s="3"/>
    </row>
    <row r="40" spans="1:19" ht="26.4" x14ac:dyDescent="0.25">
      <c r="A40" s="386" t="s">
        <v>317</v>
      </c>
      <c r="B40" s="321">
        <f>-B5+B39</f>
        <v>0</v>
      </c>
      <c r="C40" s="321">
        <f t="shared" ref="C40:Q40" si="5">+C5-C39</f>
        <v>0</v>
      </c>
      <c r="D40" s="321">
        <f t="shared" si="5"/>
        <v>0</v>
      </c>
      <c r="E40" s="321">
        <f t="shared" si="5"/>
        <v>0</v>
      </c>
      <c r="F40" s="321">
        <f t="shared" si="5"/>
        <v>0</v>
      </c>
      <c r="G40" s="321">
        <f t="shared" si="5"/>
        <v>0</v>
      </c>
      <c r="H40" s="321">
        <f t="shared" si="5"/>
        <v>0</v>
      </c>
      <c r="I40" s="321">
        <f t="shared" si="5"/>
        <v>0</v>
      </c>
      <c r="J40" s="321">
        <f t="shared" si="5"/>
        <v>0</v>
      </c>
      <c r="K40" s="321">
        <f t="shared" si="5"/>
        <v>0</v>
      </c>
      <c r="L40" s="321">
        <f t="shared" si="5"/>
        <v>0</v>
      </c>
      <c r="M40" s="321">
        <f t="shared" si="5"/>
        <v>0</v>
      </c>
      <c r="N40" s="321">
        <f t="shared" si="5"/>
        <v>0</v>
      </c>
      <c r="O40" s="321">
        <f t="shared" si="5"/>
        <v>0</v>
      </c>
      <c r="P40" s="321">
        <f t="shared" si="5"/>
        <v>0</v>
      </c>
      <c r="Q40" s="321">
        <f t="shared" si="5"/>
        <v>0</v>
      </c>
      <c r="R40" s="321">
        <f>+R5+R39</f>
        <v>0</v>
      </c>
      <c r="S40" s="3"/>
    </row>
    <row r="41" spans="1:19" x14ac:dyDescent="0.25">
      <c r="A41" s="14"/>
      <c r="B41" s="323"/>
      <c r="C41" s="323"/>
      <c r="D41" s="323"/>
      <c r="E41" s="323"/>
      <c r="F41" s="323"/>
      <c r="G41" s="323"/>
      <c r="H41" s="323"/>
      <c r="I41" s="323"/>
      <c r="J41" s="323"/>
      <c r="K41" s="323"/>
      <c r="L41" s="323"/>
      <c r="M41" s="323"/>
      <c r="N41" s="323"/>
      <c r="O41" s="323"/>
      <c r="P41" s="323"/>
      <c r="Q41" s="323"/>
      <c r="R41" s="323"/>
      <c r="S41" s="3"/>
    </row>
    <row r="42" spans="1:19" ht="26.4" x14ac:dyDescent="0.25">
      <c r="A42" s="386" t="s">
        <v>318</v>
      </c>
      <c r="B42" s="315">
        <f>+'Monthly Spending Plan summary'!B25</f>
        <v>0</v>
      </c>
      <c r="C42" s="315">
        <f>+'Monthly Spending Plan summary'!C25</f>
        <v>0</v>
      </c>
      <c r="D42" s="315">
        <f>+'Monthly Spending Plan summary'!D25</f>
        <v>0</v>
      </c>
      <c r="E42" s="315">
        <f>+'Monthly Spending Plan summary'!E25</f>
        <v>0</v>
      </c>
      <c r="F42" s="315">
        <f>+'Monthly Spending Plan summary'!F25</f>
        <v>0</v>
      </c>
      <c r="G42" s="315">
        <f>+'Monthly Spending Plan summary'!G25</f>
        <v>0</v>
      </c>
      <c r="H42" s="315">
        <f>+'Monthly Spending Plan summary'!H25</f>
        <v>0</v>
      </c>
      <c r="I42" s="315">
        <f>+'Monthly Spending Plan summary'!I25</f>
        <v>0</v>
      </c>
      <c r="J42" s="315">
        <f>+'Monthly Spending Plan summary'!J25</f>
        <v>0</v>
      </c>
      <c r="K42" s="315">
        <f>+'Monthly Spending Plan summary'!K25</f>
        <v>0</v>
      </c>
      <c r="L42" s="315">
        <f>+'Monthly Spending Plan summary'!L25</f>
        <v>0</v>
      </c>
      <c r="M42" s="315">
        <f>+'Monthly Spending Plan summary'!M25</f>
        <v>0</v>
      </c>
      <c r="N42" s="315">
        <f>+'Monthly Spending Plan summary'!N25</f>
        <v>0</v>
      </c>
      <c r="O42" s="315">
        <f>+'Monthly Spending Plan summary'!O25</f>
        <v>0</v>
      </c>
      <c r="P42" s="315">
        <f>+'Monthly Spending Plan summary'!P25</f>
        <v>0</v>
      </c>
      <c r="Q42" s="321">
        <f t="shared" ref="Q42" si="6">+Q7-Q41</f>
        <v>0</v>
      </c>
      <c r="R42" s="321">
        <f t="shared" ref="R42:R44" si="7">+R7+R41</f>
        <v>0</v>
      </c>
      <c r="S42" s="3"/>
    </row>
    <row r="43" spans="1:19" ht="26.4" x14ac:dyDescent="0.25">
      <c r="A43" s="386" t="s">
        <v>314</v>
      </c>
      <c r="B43" s="315">
        <f>+'Actual summary'!B26</f>
        <v>0</v>
      </c>
      <c r="C43" s="315">
        <f>+'Actual summary'!C26</f>
        <v>0</v>
      </c>
      <c r="D43" s="315">
        <f>+'Actual summary'!D26</f>
        <v>0</v>
      </c>
      <c r="E43" s="315">
        <f>+'Actual summary'!E26</f>
        <v>0</v>
      </c>
      <c r="F43" s="315">
        <f>+'Actual summary'!F26</f>
        <v>0</v>
      </c>
      <c r="G43" s="315">
        <f>+'Actual summary'!G26</f>
        <v>0</v>
      </c>
      <c r="H43" s="315">
        <f>+'Actual summary'!H26</f>
        <v>0</v>
      </c>
      <c r="I43" s="315">
        <f>+'Actual summary'!I26</f>
        <v>0</v>
      </c>
      <c r="J43" s="315">
        <f>+'Actual summary'!J26</f>
        <v>0</v>
      </c>
      <c r="K43" s="315">
        <f>+'Actual summary'!K26</f>
        <v>0</v>
      </c>
      <c r="L43" s="315">
        <f>+'Actual summary'!L26</f>
        <v>0</v>
      </c>
      <c r="M43" s="315">
        <f>+'Actual summary'!M26</f>
        <v>0</v>
      </c>
      <c r="N43" s="315">
        <f>+'Actual summary'!N26</f>
        <v>0</v>
      </c>
      <c r="O43" s="315">
        <f>+'Actual summary'!O26</f>
        <v>0</v>
      </c>
      <c r="P43" s="315">
        <f>+'Actual summary'!P26</f>
        <v>0</v>
      </c>
      <c r="Q43" s="321">
        <f t="shared" ref="Q43" si="8">+Q8-Q42</f>
        <v>0</v>
      </c>
      <c r="R43" s="321">
        <f t="shared" si="7"/>
        <v>0</v>
      </c>
      <c r="S43" s="3"/>
    </row>
    <row r="44" spans="1:19" ht="26.4" x14ac:dyDescent="0.25">
      <c r="A44" s="386" t="s">
        <v>301</v>
      </c>
      <c r="B44" s="315">
        <f t="shared" ref="B44" si="9">+B42-B43</f>
        <v>0</v>
      </c>
      <c r="C44" s="315">
        <f t="shared" ref="C44:P44" si="10">+C42-C43</f>
        <v>0</v>
      </c>
      <c r="D44" s="315">
        <f t="shared" si="10"/>
        <v>0</v>
      </c>
      <c r="E44" s="315">
        <f t="shared" si="10"/>
        <v>0</v>
      </c>
      <c r="F44" s="315">
        <f t="shared" si="10"/>
        <v>0</v>
      </c>
      <c r="G44" s="315">
        <f t="shared" si="10"/>
        <v>0</v>
      </c>
      <c r="H44" s="315">
        <f t="shared" si="10"/>
        <v>0</v>
      </c>
      <c r="I44" s="315">
        <f t="shared" si="10"/>
        <v>0</v>
      </c>
      <c r="J44" s="315">
        <f t="shared" si="10"/>
        <v>0</v>
      </c>
      <c r="K44" s="315">
        <f t="shared" si="10"/>
        <v>0</v>
      </c>
      <c r="L44" s="315">
        <f t="shared" si="10"/>
        <v>0</v>
      </c>
      <c r="M44" s="315">
        <f t="shared" si="10"/>
        <v>0</v>
      </c>
      <c r="N44" s="315">
        <f t="shared" si="10"/>
        <v>0</v>
      </c>
      <c r="O44" s="315">
        <f t="shared" si="10"/>
        <v>0</v>
      </c>
      <c r="P44" s="315">
        <f t="shared" si="10"/>
        <v>0</v>
      </c>
      <c r="Q44" s="321">
        <f t="shared" ref="Q44" si="11">+Q9-Q43</f>
        <v>0</v>
      </c>
      <c r="R44" s="321">
        <f t="shared" si="7"/>
        <v>0</v>
      </c>
      <c r="S44" s="3"/>
    </row>
    <row r="45" spans="1:19" x14ac:dyDescent="0.25">
      <c r="A45" s="5"/>
      <c r="B45" s="315"/>
      <c r="C45" s="325"/>
      <c r="D45" s="325"/>
      <c r="E45" s="325"/>
      <c r="F45" s="325"/>
      <c r="G45" s="325"/>
      <c r="H45" s="325"/>
      <c r="I45" s="325"/>
      <c r="J45" s="325"/>
      <c r="K45" s="325"/>
      <c r="L45" s="325"/>
      <c r="M45" s="325"/>
      <c r="N45" s="325"/>
      <c r="O45" s="325"/>
      <c r="P45" s="325"/>
      <c r="Q45" s="379"/>
      <c r="R45" s="379"/>
      <c r="S45" s="3"/>
    </row>
    <row r="46" spans="1:19" ht="15.6" x14ac:dyDescent="0.3">
      <c r="A46" s="5"/>
      <c r="B46" s="321"/>
      <c r="C46" s="322"/>
      <c r="D46" s="383" t="s">
        <v>304</v>
      </c>
      <c r="E46" s="322"/>
      <c r="F46" s="322"/>
      <c r="G46" s="322"/>
      <c r="H46" s="384" t="s">
        <v>312</v>
      </c>
      <c r="I46" s="322"/>
      <c r="J46" s="322"/>
      <c r="K46" s="321"/>
      <c r="L46" s="384" t="s">
        <v>313</v>
      </c>
      <c r="M46" s="321"/>
      <c r="N46" s="322"/>
      <c r="O46" s="322"/>
      <c r="P46" s="322"/>
      <c r="Q46" s="321"/>
      <c r="R46" s="321"/>
    </row>
    <row r="47" spans="1:19" ht="20.25" customHeight="1" x14ac:dyDescent="0.25">
      <c r="A47" s="387" t="s">
        <v>307</v>
      </c>
      <c r="B47" s="326"/>
      <c r="C47" s="380" t="s">
        <v>311</v>
      </c>
      <c r="D47" s="327"/>
      <c r="E47" s="328">
        <f>+B39</f>
        <v>0</v>
      </c>
      <c r="F47" s="322"/>
      <c r="G47" s="380" t="s">
        <v>311</v>
      </c>
      <c r="H47" s="327"/>
      <c r="I47" s="328">
        <f>+Apr!M47</f>
        <v>0</v>
      </c>
      <c r="J47" s="322"/>
      <c r="K47" s="380" t="s">
        <v>311</v>
      </c>
      <c r="L47" s="329"/>
      <c r="M47" s="328">
        <f>+B43</f>
        <v>0</v>
      </c>
      <c r="N47" s="322"/>
      <c r="O47" s="322"/>
      <c r="P47" s="322"/>
      <c r="Q47" s="321"/>
      <c r="R47" s="321"/>
      <c r="S47" s="3"/>
    </row>
    <row r="48" spans="1:19" ht="20.25" customHeight="1" x14ac:dyDescent="0.3">
      <c r="A48" s="387" t="s">
        <v>308</v>
      </c>
      <c r="B48" s="326"/>
      <c r="C48" s="381" t="s">
        <v>309</v>
      </c>
      <c r="D48" s="322"/>
      <c r="E48" s="331">
        <f>+Q39</f>
        <v>0</v>
      </c>
      <c r="F48" s="330" t="s">
        <v>21</v>
      </c>
      <c r="G48" s="381" t="s">
        <v>309</v>
      </c>
      <c r="H48" s="322"/>
      <c r="I48" s="331">
        <f>+Apr!M48</f>
        <v>0</v>
      </c>
      <c r="J48" s="330" t="s">
        <v>20</v>
      </c>
      <c r="K48" s="381" t="s">
        <v>309</v>
      </c>
      <c r="L48" s="321"/>
      <c r="M48" s="331">
        <f>+Q43</f>
        <v>0</v>
      </c>
      <c r="N48" s="322"/>
      <c r="O48" s="322"/>
      <c r="P48" s="322"/>
      <c r="Q48" s="321"/>
      <c r="R48" s="321"/>
      <c r="S48" s="3"/>
    </row>
    <row r="49" spans="1:19" ht="20.25" customHeight="1" x14ac:dyDescent="0.25">
      <c r="A49" s="5"/>
      <c r="B49" s="321"/>
      <c r="C49" s="382" t="s">
        <v>310</v>
      </c>
      <c r="D49" s="332"/>
      <c r="E49" s="331">
        <f>+E47-E48</f>
        <v>0</v>
      </c>
      <c r="F49" s="322"/>
      <c r="G49" s="382" t="s">
        <v>310</v>
      </c>
      <c r="H49" s="332"/>
      <c r="I49" s="331">
        <f>+I47-I48</f>
        <v>0</v>
      </c>
      <c r="J49" s="322"/>
      <c r="K49" s="382" t="s">
        <v>310</v>
      </c>
      <c r="L49" s="333"/>
      <c r="M49" s="331">
        <f>+M47-M48</f>
        <v>0</v>
      </c>
      <c r="N49" s="322"/>
      <c r="O49" s="322"/>
      <c r="P49" s="322"/>
      <c r="Q49" s="321"/>
      <c r="R49" s="321"/>
      <c r="S49" s="3"/>
    </row>
    <row r="50" spans="1:19" x14ac:dyDescent="0.25">
      <c r="A50" s="5"/>
      <c r="B50" s="5"/>
      <c r="C50" s="3"/>
      <c r="D50" s="3"/>
      <c r="E50" s="3"/>
      <c r="F50" s="3"/>
      <c r="G50" s="3"/>
      <c r="H50" s="3"/>
      <c r="I50" s="3"/>
      <c r="J50" s="3"/>
      <c r="K50" s="3"/>
      <c r="L50" s="3"/>
      <c r="M50" s="3"/>
      <c r="N50" s="3"/>
      <c r="O50" s="3"/>
      <c r="P50" s="3"/>
      <c r="Q50" s="5"/>
      <c r="R50" s="5"/>
      <c r="S50" s="3"/>
    </row>
    <row r="51" spans="1:19" x14ac:dyDescent="0.25">
      <c r="B51" s="5"/>
    </row>
    <row r="52" spans="1:19" x14ac:dyDescent="0.25">
      <c r="B52" s="5"/>
    </row>
  </sheetData>
  <sheetProtection sheet="1" objects="1" scenarios="1" selectLockedCells="1"/>
  <mergeCells count="1">
    <mergeCell ref="B1:P1"/>
  </mergeCells>
  <phoneticPr fontId="3" type="noConversion"/>
  <printOptions gridLines="1"/>
  <pageMargins left="0.28000000000000003" right="0.28000000000000003" top="0.47" bottom="0.42" header="0.18" footer="0.18"/>
  <pageSetup paperSize="9" scale="75" fitToWidth="2" orientation="portrait" horizontalDpi="300" verticalDpi="300" r:id="rId1"/>
  <headerFooter alignWithMargins="0">
    <oddHeader>&amp;C&amp;"Arial,Bold"&amp;12Monthly Budget</oddHeader>
    <oddFooter>&amp;L&amp;F
&amp;A&amp;R&amp;D &amp;T</oddFooter>
  </headerFooter>
  <colBreaks count="1" manualBreakCount="1">
    <brk id="9" min="1"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34</vt:i4>
      </vt:variant>
    </vt:vector>
  </HeadingPairs>
  <TitlesOfParts>
    <vt:vector size="62" baseType="lpstr">
      <vt:lpstr>Instructions</vt:lpstr>
      <vt:lpstr>Contents</vt:lpstr>
      <vt:lpstr>Personal Financial Statement </vt:lpstr>
      <vt:lpstr>Monthly Spending Plan summary</vt:lpstr>
      <vt:lpstr>Jan</vt:lpstr>
      <vt:lpstr>Feb</vt:lpstr>
      <vt:lpstr>Mar</vt:lpstr>
      <vt:lpstr>Apr</vt:lpstr>
      <vt:lpstr>May</vt:lpstr>
      <vt:lpstr>Jun</vt:lpstr>
      <vt:lpstr>Jul</vt:lpstr>
      <vt:lpstr>Aug</vt:lpstr>
      <vt:lpstr>Sep</vt:lpstr>
      <vt:lpstr>Oct</vt:lpstr>
      <vt:lpstr>Nov</vt:lpstr>
      <vt:lpstr>Dec</vt:lpstr>
      <vt:lpstr>Debt List</vt:lpstr>
      <vt:lpstr>Compute Variable Expenses</vt:lpstr>
      <vt:lpstr>Estimated Spending Plan</vt:lpstr>
      <vt:lpstr>Percentage Guide</vt:lpstr>
      <vt:lpstr>Percentage Spending Plan</vt:lpstr>
      <vt:lpstr>Spending Plan analysis</vt:lpstr>
      <vt:lpstr>Snowball Strategy</vt:lpstr>
      <vt:lpstr>Debt Repayment Schedule</vt:lpstr>
      <vt:lpstr>Adjusted Percentage Plan</vt:lpstr>
      <vt:lpstr>Category Sheet</vt:lpstr>
      <vt:lpstr>Life Insurance Worksheet</vt:lpstr>
      <vt:lpstr>Actual summary</vt:lpstr>
      <vt:lpstr>'Adjusted Percentage Plan'!Print_Area</vt:lpstr>
      <vt:lpstr>Apr!Print_Area</vt:lpstr>
      <vt:lpstr>Aug!Print_Area</vt:lpstr>
      <vt:lpstr>'Category Sheet'!Print_Area</vt:lpstr>
      <vt:lpstr>'Compute Variable Expenses'!Print_Area</vt:lpstr>
      <vt:lpstr>'Debt List'!Print_Area</vt:lpstr>
      <vt:lpstr>'Debt Repayment Schedule'!Print_Area</vt:lpstr>
      <vt:lpstr>Dec!Print_Area</vt:lpstr>
      <vt:lpstr>'Estimated Spending Plan'!Print_Area</vt:lpstr>
      <vt:lpstr>Feb!Print_Area</vt:lpstr>
      <vt:lpstr>Jan!Print_Area</vt:lpstr>
      <vt:lpstr>Jul!Print_Area</vt:lpstr>
      <vt:lpstr>Jun!Print_Area</vt:lpstr>
      <vt:lpstr>Mar!Print_Area</vt:lpstr>
      <vt:lpstr>May!Print_Area</vt:lpstr>
      <vt:lpstr>Nov!Print_Area</vt:lpstr>
      <vt:lpstr>Oct!Print_Area</vt:lpstr>
      <vt:lpstr>'Percentage Spending Plan'!Print_Area</vt:lpstr>
      <vt:lpstr>'Personal Financial Statement '!Print_Area</vt:lpstr>
      <vt:lpstr>Sep!Print_Area</vt:lpstr>
      <vt:lpstr>'Actual summary'!Print_Titles</vt:lpstr>
      <vt:lpstr>Apr!Print_Titles</vt:lpstr>
      <vt:lpstr>Aug!Print_Titles</vt:lpstr>
      <vt:lpstr>Dec!Print_Titles</vt:lpstr>
      <vt:lpstr>Feb!Print_Titles</vt:lpstr>
      <vt:lpstr>Jan!Print_Titles</vt:lpstr>
      <vt:lpstr>Jul!Print_Titles</vt:lpstr>
      <vt:lpstr>Jun!Print_Titles</vt:lpstr>
      <vt:lpstr>Mar!Print_Titles</vt:lpstr>
      <vt:lpstr>May!Print_Titles</vt:lpstr>
      <vt:lpstr>'Monthly Spending Plan summary'!Print_Titles</vt:lpstr>
      <vt:lpstr>Nov!Print_Titles</vt:lpstr>
      <vt:lpstr>Oct!Print_Titles</vt:lpstr>
      <vt:lpstr>Sep!Print_Titles</vt:lpstr>
    </vt:vector>
  </TitlesOfParts>
  <Company>Crown Financial Ministries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Biblical Financial Study - Practical Application Workbook</dc:title>
  <dc:subject>Monthly Budget Worksheets</dc:subject>
  <dc:creator>Crown Financial Ministries</dc:creator>
  <cp:lastModifiedBy>Lynnie Galloway</cp:lastModifiedBy>
  <cp:lastPrinted>2025-04-05T07:21:00Z</cp:lastPrinted>
  <dcterms:created xsi:type="dcterms:W3CDTF">2002-02-03T14:04:28Z</dcterms:created>
  <dcterms:modified xsi:type="dcterms:W3CDTF">2025-04-05T07:43:25Z</dcterms:modified>
  <cp:category>Personal Financial Management</cp:category>
</cp:coreProperties>
</file>